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umenti Utente\Documents\cusimano\asia imprese 2019\doc riassuntivi\"/>
    </mc:Choice>
  </mc:AlternateContent>
  <bookViews>
    <workbookView xWindow="0" yWindow="0" windowWidth="20490" windowHeight="7020" activeTab="7"/>
  </bookViews>
  <sheets>
    <sheet name="Tavola 1" sheetId="1" r:id="rId1"/>
    <sheet name="Tavola 2" sheetId="2" r:id="rId2"/>
    <sheet name="Tavola 3" sheetId="3" r:id="rId3"/>
    <sheet name="Tavola 4" sheetId="4" r:id="rId4"/>
    <sheet name="Tavola 5" sheetId="5" r:id="rId5"/>
    <sheet name="Tavola 6" sheetId="6" r:id="rId6"/>
    <sheet name="Tavola 7" sheetId="7" r:id="rId7"/>
    <sheet name="Tavola 8" sheetId="8" r:id="rId8"/>
    <sheet name="Tavola 9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8" l="1"/>
  <c r="D27" i="8"/>
  <c r="D32" i="8" s="1"/>
  <c r="E27" i="8"/>
  <c r="F27" i="8"/>
  <c r="F32" i="8" s="1"/>
  <c r="G27" i="8"/>
  <c r="H27" i="8"/>
  <c r="H32" i="8" s="1"/>
  <c r="I27" i="8"/>
  <c r="J27" i="8"/>
  <c r="J32" i="8" s="1"/>
  <c r="K27" i="8"/>
  <c r="L27" i="8"/>
  <c r="L32" i="8" s="1"/>
  <c r="M27" i="8"/>
  <c r="N27" i="8"/>
  <c r="N32" i="8" s="1"/>
  <c r="O27" i="8"/>
  <c r="P27" i="8"/>
  <c r="P32" i="8" s="1"/>
  <c r="Q27" i="8"/>
  <c r="R27" i="8"/>
  <c r="R32" i="8" s="1"/>
  <c r="S27" i="8"/>
  <c r="T27" i="8"/>
  <c r="T32" i="8" s="1"/>
  <c r="U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C32" i="8"/>
  <c r="E32" i="8"/>
  <c r="G32" i="8"/>
  <c r="I32" i="8"/>
  <c r="K32" i="8"/>
  <c r="M32" i="8"/>
  <c r="O32" i="8"/>
  <c r="Q32" i="8"/>
  <c r="S32" i="8"/>
  <c r="U32" i="8"/>
  <c r="B28" i="8"/>
  <c r="C26" i="7"/>
  <c r="D26" i="7"/>
  <c r="D31" i="7" s="1"/>
  <c r="E26" i="7"/>
  <c r="C27" i="7"/>
  <c r="D27" i="7"/>
  <c r="E27" i="7"/>
  <c r="C28" i="7"/>
  <c r="D28" i="7"/>
  <c r="E28" i="7"/>
  <c r="C29" i="7"/>
  <c r="D29" i="7"/>
  <c r="E29" i="7"/>
  <c r="C30" i="7"/>
  <c r="D30" i="7"/>
  <c r="E30" i="7"/>
  <c r="C31" i="7"/>
  <c r="E31" i="7"/>
  <c r="B27" i="7"/>
  <c r="C26" i="4"/>
  <c r="D26" i="4"/>
  <c r="D31" i="4" s="1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E31" i="4"/>
  <c r="B27" i="4"/>
  <c r="C26" i="3"/>
  <c r="D26" i="3"/>
  <c r="D31" i="3" s="1"/>
  <c r="E26" i="3"/>
  <c r="F26" i="3"/>
  <c r="F31" i="3" s="1"/>
  <c r="G26" i="3"/>
  <c r="H26" i="3"/>
  <c r="H31" i="3" s="1"/>
  <c r="I26" i="3"/>
  <c r="J26" i="3"/>
  <c r="J31" i="3" s="1"/>
  <c r="K26" i="3"/>
  <c r="C27" i="3"/>
  <c r="D27" i="3"/>
  <c r="E27" i="3"/>
  <c r="F27" i="3"/>
  <c r="G27" i="3"/>
  <c r="H27" i="3"/>
  <c r="I27" i="3"/>
  <c r="J27" i="3"/>
  <c r="K27" i="3"/>
  <c r="C28" i="3"/>
  <c r="D28" i="3"/>
  <c r="E28" i="3"/>
  <c r="F28" i="3"/>
  <c r="G28" i="3"/>
  <c r="H28" i="3"/>
  <c r="I28" i="3"/>
  <c r="J28" i="3"/>
  <c r="K28" i="3"/>
  <c r="C29" i="3"/>
  <c r="D29" i="3"/>
  <c r="E29" i="3"/>
  <c r="F29" i="3"/>
  <c r="G29" i="3"/>
  <c r="H29" i="3"/>
  <c r="I29" i="3"/>
  <c r="J29" i="3"/>
  <c r="K29" i="3"/>
  <c r="C30" i="3"/>
  <c r="D30" i="3"/>
  <c r="E30" i="3"/>
  <c r="F30" i="3"/>
  <c r="G30" i="3"/>
  <c r="H30" i="3"/>
  <c r="I30" i="3"/>
  <c r="J30" i="3"/>
  <c r="K30" i="3"/>
  <c r="C31" i="3"/>
  <c r="E31" i="3"/>
  <c r="G31" i="3"/>
  <c r="I31" i="3"/>
  <c r="K31" i="3"/>
  <c r="B27" i="3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B28" i="1"/>
  <c r="E21" i="7" l="1"/>
  <c r="E22" i="7"/>
  <c r="B30" i="8" l="1"/>
  <c r="B31" i="8"/>
  <c r="B29" i="8"/>
  <c r="B27" i="8"/>
  <c r="B26" i="3"/>
  <c r="B27" i="1"/>
  <c r="B31" i="1"/>
  <c r="B30" i="1"/>
  <c r="B29" i="1"/>
  <c r="B32" i="8" l="1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U25" i="8"/>
  <c r="T25" i="8"/>
  <c r="U24" i="8"/>
  <c r="T24" i="8"/>
  <c r="U23" i="8"/>
  <c r="T23" i="8"/>
  <c r="U22" i="8"/>
  <c r="T22" i="8"/>
  <c r="U21" i="8"/>
  <c r="T21" i="8"/>
  <c r="U20" i="8"/>
  <c r="T20" i="8"/>
  <c r="U19" i="8"/>
  <c r="T19" i="8"/>
  <c r="U18" i="8"/>
  <c r="T18" i="8"/>
  <c r="U17" i="8"/>
  <c r="T17" i="8"/>
  <c r="U16" i="8"/>
  <c r="T16" i="8"/>
  <c r="U15" i="8"/>
  <c r="T15" i="8"/>
  <c r="U14" i="8"/>
  <c r="T14" i="8"/>
  <c r="U13" i="8"/>
  <c r="T13" i="8"/>
  <c r="U12" i="8"/>
  <c r="T12" i="8"/>
  <c r="U11" i="8"/>
  <c r="T11" i="8"/>
  <c r="U8" i="8"/>
  <c r="T8" i="8"/>
  <c r="U10" i="8"/>
  <c r="T10" i="8"/>
  <c r="U9" i="8"/>
  <c r="T9" i="8"/>
  <c r="U7" i="8"/>
  <c r="T7" i="8"/>
  <c r="U6" i="8"/>
  <c r="T6" i="8"/>
  <c r="U5" i="8"/>
  <c r="T5" i="8"/>
  <c r="U4" i="8"/>
  <c r="T4" i="8"/>
  <c r="E24" i="7"/>
  <c r="E23" i="7"/>
  <c r="E20" i="7"/>
  <c r="E19" i="7"/>
  <c r="E18" i="7"/>
  <c r="E17" i="7"/>
  <c r="E16" i="7"/>
  <c r="E15" i="7"/>
  <c r="E14" i="7"/>
  <c r="E13" i="7"/>
  <c r="E12" i="7"/>
  <c r="E11" i="7"/>
  <c r="E10" i="7"/>
  <c r="E7" i="7"/>
  <c r="E9" i="7"/>
  <c r="E8" i="7"/>
  <c r="E6" i="7"/>
  <c r="E5" i="7"/>
  <c r="E4" i="7"/>
  <c r="E3" i="7"/>
  <c r="B30" i="7"/>
  <c r="B29" i="7"/>
  <c r="B28" i="7"/>
  <c r="B26" i="7"/>
  <c r="D25" i="7"/>
  <c r="C25" i="7"/>
  <c r="B25" i="7"/>
  <c r="J5" i="6"/>
  <c r="I14" i="6"/>
  <c r="H14" i="6"/>
  <c r="G14" i="6"/>
  <c r="F14" i="6"/>
  <c r="E14" i="6"/>
  <c r="D14" i="6"/>
  <c r="C14" i="6"/>
  <c r="K14" i="6" s="1"/>
  <c r="B14" i="6"/>
  <c r="J14" i="6" s="1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K6" i="6"/>
  <c r="J6" i="6"/>
  <c r="K5" i="6"/>
  <c r="G4" i="5"/>
  <c r="F7" i="5"/>
  <c r="E7" i="5"/>
  <c r="D7" i="5"/>
  <c r="C7" i="5"/>
  <c r="B7" i="5"/>
  <c r="G6" i="5"/>
  <c r="G5" i="5"/>
  <c r="E4" i="4"/>
  <c r="E5" i="4"/>
  <c r="E6" i="4"/>
  <c r="E8" i="4"/>
  <c r="E9" i="4"/>
  <c r="E7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3" i="4"/>
  <c r="B26" i="4"/>
  <c r="B30" i="4"/>
  <c r="B29" i="4"/>
  <c r="B28" i="4"/>
  <c r="D25" i="4"/>
  <c r="C25" i="4"/>
  <c r="B25" i="4"/>
  <c r="B25" i="3"/>
  <c r="K4" i="3"/>
  <c r="K5" i="3"/>
  <c r="K6" i="3"/>
  <c r="K8" i="3"/>
  <c r="K9" i="3"/>
  <c r="K7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3" i="3"/>
  <c r="B30" i="3"/>
  <c r="B29" i="3"/>
  <c r="B28" i="3"/>
  <c r="J25" i="3"/>
  <c r="I25" i="3"/>
  <c r="H25" i="3"/>
  <c r="G25" i="3"/>
  <c r="F25" i="3"/>
  <c r="E25" i="3"/>
  <c r="D25" i="3"/>
  <c r="C25" i="3"/>
  <c r="C8" i="2"/>
  <c r="B8" i="2"/>
  <c r="B31" i="3" l="1"/>
  <c r="E25" i="4"/>
  <c r="U26" i="8"/>
  <c r="U36" i="8" s="1"/>
  <c r="T26" i="8"/>
  <c r="T36" i="8" s="1"/>
  <c r="R36" i="8"/>
  <c r="E25" i="7"/>
  <c r="B31" i="7"/>
  <c r="G7" i="5"/>
  <c r="B31" i="4"/>
  <c r="K25" i="3"/>
  <c r="D32" i="1"/>
  <c r="C32" i="1"/>
  <c r="B32" i="1"/>
  <c r="D26" i="1"/>
  <c r="C26" i="1"/>
  <c r="B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8" i="1"/>
  <c r="E10" i="1"/>
  <c r="E9" i="1"/>
  <c r="E7" i="1"/>
  <c r="E6" i="1"/>
  <c r="E5" i="1"/>
  <c r="E4" i="1"/>
  <c r="B36" i="8" l="1"/>
  <c r="P36" i="8"/>
  <c r="J36" i="8"/>
  <c r="I36" i="8"/>
  <c r="H36" i="8"/>
  <c r="Q36" i="8"/>
  <c r="N36" i="8"/>
  <c r="F36" i="8"/>
  <c r="M36" i="8"/>
  <c r="E36" i="8"/>
  <c r="L36" i="8"/>
  <c r="D36" i="8"/>
  <c r="S36" i="8"/>
  <c r="K36" i="8"/>
  <c r="C36" i="8"/>
  <c r="O36" i="8"/>
  <c r="G36" i="8"/>
  <c r="E26" i="1"/>
  <c r="E32" i="1" l="1"/>
</calcChain>
</file>

<file path=xl/sharedStrings.xml><?xml version="1.0" encoding="utf-8"?>
<sst xmlns="http://schemas.openxmlformats.org/spreadsheetml/2006/main" count="322" uniqueCount="101">
  <si>
    <t>REGIONI/                                                 RIPARTIZIONI GEOGRAFICHE</t>
  </si>
  <si>
    <t>Imprese agricole, con azienda agricola</t>
  </si>
  <si>
    <t>Imprese agricole, senza azienda agricola</t>
  </si>
  <si>
    <t>Totale</t>
  </si>
  <si>
    <t>Unità</t>
  </si>
  <si>
    <t>Sau</t>
  </si>
  <si>
    <t>Piemonte</t>
  </si>
  <si>
    <t>Valle d'Aosta-Vallèe d’Aoste</t>
  </si>
  <si>
    <t>Lombardia</t>
  </si>
  <si>
    <t>Liguria</t>
  </si>
  <si>
    <t>Bolzano-Bozen</t>
  </si>
  <si>
    <t>Trento</t>
  </si>
  <si>
    <t>Trentino-Alto Adige/Sudtirol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</si>
  <si>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</si>
  <si>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</si>
  <si>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</si>
  <si>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</si>
  <si>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</si>
  <si>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</si>
  <si>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</si>
  <si>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</si>
  <si>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</si>
  <si>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</si>
  <si>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</si>
  <si>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</si>
  <si>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</si>
  <si>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</si>
  <si>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</si>
  <si>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 nord-occidentale</t>
  </si>
  <si>
    <t>Italia nord-orientale</t>
  </si>
  <si>
    <t>Italia centrale</t>
  </si>
  <si>
    <t>Italia meridionale</t>
  </si>
  <si>
    <t>Italia insulare</t>
  </si>
  <si>
    <t>Classe di Sau</t>
  </si>
  <si>
    <t>Sau (ha)</t>
  </si>
  <si>
    <t>Fino a 0,99</t>
  </si>
  <si>
    <t>1--4,99</t>
  </si>
  <si>
    <t xml:space="preserve"> 5--19,99</t>
  </si>
  <si>
    <t>20--99,99</t>
  </si>
  <si>
    <t>100 e oltre</t>
  </si>
  <si>
    <t>5--19,99</t>
  </si>
  <si>
    <t>COLTIVAZIONE DI COLTURE AGRICOLE NON PERMANENTI</t>
  </si>
  <si>
    <t>COLTIVAZIONE DI COLTURE PERMANENTI</t>
  </si>
  <si>
    <t>RIPRODUZIONE DELLE PIANTE</t>
  </si>
  <si>
    <t>ALLEVAMENTO DI ANIMALI E CACCIA</t>
  </si>
  <si>
    <t>COLTIVAZIONI AGRICOLE ASSOCIATE ALL'ALLEVAMENTO DI ANIMALI: ATTIVITÀ MISTA</t>
  </si>
  <si>
    <t>ATTIVITÀ DI SUPPORTO ALL'AGRICOLTURA E ATTIVITÀ SUCCESSIVE ALLA RACCOLTA</t>
  </si>
  <si>
    <t>SILVICOLTURA ED ALTRE ATTIVITÀ FORESTALI, SERVIZI DI SUPPORTO PER LA SILVICOLTURA e RACCOLTA DI PRODOTTI SELVATICI NON LEGNOSI</t>
  </si>
  <si>
    <t>UTILIZZO DI AREE FORESTALI</t>
  </si>
  <si>
    <t>ACQUACOLTURA E PESCA</t>
  </si>
  <si>
    <t>TOTALE</t>
  </si>
  <si>
    <t>N</t>
  </si>
  <si>
    <t>Imprenditore individuale</t>
  </si>
  <si>
    <t>Società di persone</t>
  </si>
  <si>
    <t>Società di capitali, società coooperativa ed altre forme</t>
  </si>
  <si>
    <t>Forma giuridica</t>
  </si>
  <si>
    <t>classe addetti</t>
  </si>
  <si>
    <t>fino a 1</t>
  </si>
  <si>
    <t>2--9</t>
  </si>
  <si>
    <t>10--49</t>
  </si>
  <si>
    <t>50+</t>
  </si>
  <si>
    <t>totale</t>
  </si>
  <si>
    <t>imprese</t>
  </si>
  <si>
    <t>addetti</t>
  </si>
  <si>
    <r>
      <t>Tavola 6 - Imprese agricole e addetti per attività economica e classe di addetti - Anno 2019,</t>
    </r>
    <r>
      <rPr>
        <b/>
        <i/>
        <sz val="9"/>
        <color rgb="FF000000"/>
        <rFont val="Arial"/>
        <family val="2"/>
      </rPr>
      <t xml:space="preserve"> valori assoluti </t>
    </r>
  </si>
  <si>
    <t>SEMINATIVI</t>
  </si>
  <si>
    <t>COLTIVAZIONI LEGNOSE AGRARIE</t>
  </si>
  <si>
    <t>PRATI E PASCOLI</t>
  </si>
  <si>
    <t>Totale SAU</t>
  </si>
  <si>
    <t>REGIONI / RIPARTIZIONI GEOGRAFICHE</t>
  </si>
  <si>
    <t>Aziende specializzate nei seminativi</t>
  </si>
  <si>
    <t>Aziende specializzate in ortofloricoltura</t>
  </si>
  <si>
    <t>Aziende specializzate nelle colture permanenti</t>
  </si>
  <si>
    <t>Aziende specializzate in erbivori</t>
  </si>
  <si>
    <t>Aziende specializzate in granivori</t>
  </si>
  <si>
    <t>Aziende di policoltura</t>
  </si>
  <si>
    <t>Aziende con poliallevamento</t>
  </si>
  <si>
    <t>Aziende miste (colture-allevamento)</t>
  </si>
  <si>
    <t>Aziende non classificate</t>
  </si>
  <si>
    <t xml:space="preserve">Totale  imprese agricole </t>
  </si>
  <si>
    <t>Valle d'Aosta/Vallée d'Aoste</t>
  </si>
  <si>
    <t>Trentino-Alto Adige/Südtirol</t>
  </si>
  <si>
    <t>Ps</t>
  </si>
  <si>
    <t>incidenza % specializzazioni (N e Ps)</t>
  </si>
  <si>
    <t>2.Nord-est</t>
  </si>
  <si>
    <t>3.Centro</t>
  </si>
  <si>
    <t>4.Sud</t>
  </si>
  <si>
    <t>5.Isole</t>
  </si>
  <si>
    <t>1.Nord-ovest</t>
  </si>
  <si>
    <t>REGIONI SEDE AMMINISTRATIVA</t>
  </si>
  <si>
    <t xml:space="preserve">stessa regione </t>
  </si>
  <si>
    <t>ripartizione altre regioni centro aziendale</t>
  </si>
  <si>
    <t>Attività economica</t>
  </si>
  <si>
    <r>
      <t xml:space="preserve">Tavola 9 -  Tavola 9 -  Superficie agricola utilizzata (Sau) per regione della Sede amministrativa (Sa) e Centro aziendale (Ca) dell'azienda agricola, distribuzione percentuale della Sau per regione Sa e ripartizione geografica Ca - Anno 2019, </t>
    </r>
    <r>
      <rPr>
        <b/>
        <i/>
        <sz val="9"/>
        <color rgb="FF000000"/>
        <rFont val="Arial"/>
        <family val="2"/>
      </rPr>
      <t xml:space="preserve">valori percentuali </t>
    </r>
  </si>
  <si>
    <r>
      <t>Tavola 8 -  Imprese agricole, Produzione standard (Ps) e Orientamento tecnico economico (Ote) per regione e ripartizione geografica -  Ps espresso in migliaia di euro - Anno 2019,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valori assoluti </t>
    </r>
  </si>
  <si>
    <r>
      <t xml:space="preserve">Tavola 7 - Superficie agricola utilizzata (Sau) per regione, ripartizione geografica e principali coltivazioni  - Anno 2019, </t>
    </r>
    <r>
      <rPr>
        <i/>
        <sz val="9"/>
        <color rgb="FF000000"/>
        <rFont val="Arial"/>
        <family val="2"/>
      </rPr>
      <t xml:space="preserve">valori assoluti </t>
    </r>
  </si>
  <si>
    <r>
      <t xml:space="preserve"> Tavola 5 - Imprese agricole per forma giuridica e classi di Superficie agricola utilizzata (Sau) - Anno 2019,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valori assoluti </t>
    </r>
  </si>
  <si>
    <r>
      <t xml:space="preserve">Tavola 4 - Imprese agricole per regione, ripartizione geografica e forma giuridica - Anno 2019, </t>
    </r>
    <r>
      <rPr>
        <i/>
        <sz val="9"/>
        <color rgb="FF000000"/>
        <rFont val="Arial"/>
        <family val="2"/>
      </rPr>
      <t xml:space="preserve">valori assoluti </t>
    </r>
  </si>
  <si>
    <r>
      <t>Tavola 3 -  Imprese agricole per regione, ripartizione geografica e  attività economica principale (Ateco) - Anno 2019,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valori assoluti </t>
    </r>
  </si>
  <si>
    <r>
      <t xml:space="preserve">Tavola 2 - Imprese agricole per classi di Superficie agricola utilizzata (Sau) - Anno 2019, </t>
    </r>
    <r>
      <rPr>
        <i/>
        <sz val="9"/>
        <color rgb="FF000000"/>
        <rFont val="Arial"/>
        <family val="2"/>
      </rPr>
      <t xml:space="preserve">valori assoluti </t>
    </r>
  </si>
  <si>
    <r>
      <t xml:space="preserve">Tavola 1 - Imprese agricole e Superficie agricola utilizzata (Sau) per regione, ripartizione geografica e tipologia- Anno 2019, </t>
    </r>
    <r>
      <rPr>
        <i/>
        <sz val="9"/>
        <color rgb="FF000000"/>
        <rFont val="Arial"/>
        <family val="2"/>
      </rPr>
      <t xml:space="preserve">valori assoluti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</si>
</sst>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-* #,##0.0_-;\-* #,##0.0_-;_-* &quot;-&quot;??_-;_-@_-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6"/>
      <color theme="1"/>
      <name val="Calibri"/>
      <family val="2"/>
      <scheme val="minor"/>
    </font>
    <font>
      <i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65" fontId="6" fillId="0" borderId="3" xfId="1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165" fontId="5" fillId="0" borderId="3" xfId="1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2" fontId="0" fillId="0" borderId="0" xfId="0" applyNumberFormat="1"/>
    <xf numFmtId="0" fontId="6" fillId="0" borderId="7" xfId="0" applyFont="1" applyFill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4" fillId="0" borderId="8" xfId="1" applyNumberFormat="1" applyFont="1" applyBorder="1" applyAlignment="1">
      <alignment vertical="center" wrapText="1"/>
    </xf>
    <xf numFmtId="165" fontId="0" fillId="0" borderId="0" xfId="0" applyNumberFormat="1"/>
    <xf numFmtId="165" fontId="5" fillId="0" borderId="0" xfId="1" applyNumberFormat="1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5" fillId="0" borderId="8" xfId="0" applyFont="1" applyBorder="1" applyAlignment="1"/>
    <xf numFmtId="165" fontId="5" fillId="0" borderId="8" xfId="1" applyNumberFormat="1" applyFont="1" applyBorder="1"/>
    <xf numFmtId="165" fontId="5" fillId="0" borderId="0" xfId="1" applyNumberFormat="1" applyFont="1" applyFill="1" applyBorder="1"/>
    <xf numFmtId="0" fontId="6" fillId="0" borderId="6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165" fontId="5" fillId="0" borderId="8" xfId="1" applyNumberFormat="1" applyFont="1" applyBorder="1" applyAlignment="1">
      <alignment horizontal="center"/>
    </xf>
    <xf numFmtId="165" fontId="5" fillId="0" borderId="8" xfId="0" applyNumberFormat="1" applyFont="1" applyBorder="1"/>
    <xf numFmtId="165" fontId="5" fillId="0" borderId="6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6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0" applyNumberFormat="1" applyFont="1" applyBorder="1"/>
    <xf numFmtId="0" fontId="9" fillId="0" borderId="10" xfId="0" applyFont="1" applyBorder="1" applyAlignment="1">
      <alignment horizontal="center"/>
    </xf>
    <xf numFmtId="167" fontId="0" fillId="0" borderId="0" xfId="0" applyNumberFormat="1"/>
    <xf numFmtId="166" fontId="6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" fontId="0" fillId="0" borderId="0" xfId="0" applyNumberFormat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43" fontId="6" fillId="0" borderId="3" xfId="1" applyNumberFormat="1" applyFont="1" applyBorder="1" applyAlignment="1">
      <alignment horizontal="right" vertical="center"/>
    </xf>
    <xf numFmtId="43" fontId="6" fillId="0" borderId="7" xfId="1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165" fontId="6" fillId="0" borderId="3" xfId="1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5" workbookViewId="0">
      <selection activeCell="B27" sqref="B27:E31"/>
    </sheetView>
  </sheetViews>
  <sheetFormatPr defaultRowHeight="15" x14ac:dyDescent="0.25"/>
  <cols>
    <col min="1" max="1" width="49.42578125" customWidth="1"/>
    <col min="2" max="2" width="16.5703125" customWidth="1"/>
    <col min="3" max="3" width="13.28515625" bestFit="1" customWidth="1"/>
    <col min="4" max="4" width="13.140625" customWidth="1"/>
    <col min="5" max="5" width="13.85546875" bestFit="1" customWidth="1"/>
  </cols>
  <sheetData>
    <row r="1" spans="1:5" ht="36" customHeight="1" x14ac:dyDescent="0.25">
      <c r="A1" s="75" t="s">
        <v>100</v>
      </c>
      <c r="B1" s="75"/>
      <c r="C1" s="75"/>
      <c r="D1" s="75"/>
      <c r="E1" s="75"/>
    </row>
    <row r="2" spans="1:5" ht="42" customHeight="1" x14ac:dyDescent="0.25">
      <c r="A2" s="1" t="s">
        <v>0</v>
      </c>
      <c r="B2" s="74" t="s">
        <v>1</v>
      </c>
      <c r="C2" s="74"/>
      <c r="D2" s="73" t="s">
        <v>2</v>
      </c>
      <c r="E2" s="73" t="s">
        <v>3</v>
      </c>
    </row>
    <row r="3" spans="1:5" ht="15" customHeight="1" x14ac:dyDescent="0.25">
      <c r="A3" s="3"/>
      <c r="B3" s="63" t="s">
        <v>4</v>
      </c>
      <c r="C3" s="63" t="s">
        <v>5</v>
      </c>
      <c r="D3" s="63" t="s">
        <v>4</v>
      </c>
      <c r="E3" s="63" t="s">
        <v>4</v>
      </c>
    </row>
    <row r="4" spans="1:5" x14ac:dyDescent="0.25">
      <c r="A4" s="4" t="s">
        <v>6</v>
      </c>
      <c r="B4" s="5">
        <v>30321</v>
      </c>
      <c r="C4" s="5">
        <v>796670.44</v>
      </c>
      <c r="D4" s="5">
        <v>1010</v>
      </c>
      <c r="E4" s="5">
        <f t="shared" ref="E4:E25" si="0">B4+D4</f>
        <v>31331</v>
      </c>
    </row>
    <row r="5" spans="1:5" x14ac:dyDescent="0.25">
      <c r="A5" s="4" t="s">
        <v>7</v>
      </c>
      <c r="B5" s="5">
        <v>853</v>
      </c>
      <c r="C5" s="5">
        <v>43235.4</v>
      </c>
      <c r="D5" s="5">
        <v>13</v>
      </c>
      <c r="E5" s="5">
        <f t="shared" si="0"/>
        <v>866</v>
      </c>
    </row>
    <row r="6" spans="1:5" x14ac:dyDescent="0.25">
      <c r="A6" s="4" t="s">
        <v>8</v>
      </c>
      <c r="B6" s="5">
        <v>26490</v>
      </c>
      <c r="C6" s="5">
        <v>805517.01</v>
      </c>
      <c r="D6" s="5">
        <v>1548</v>
      </c>
      <c r="E6" s="5">
        <f t="shared" si="0"/>
        <v>28038</v>
      </c>
    </row>
    <row r="7" spans="1:5" x14ac:dyDescent="0.25">
      <c r="A7" s="4" t="s">
        <v>9</v>
      </c>
      <c r="B7" s="5">
        <v>4526</v>
      </c>
      <c r="C7" s="5">
        <v>24991.06</v>
      </c>
      <c r="D7" s="5">
        <v>560</v>
      </c>
      <c r="E7" s="5">
        <f t="shared" si="0"/>
        <v>5086</v>
      </c>
    </row>
    <row r="8" spans="1:5" x14ac:dyDescent="0.25">
      <c r="A8" s="4" t="s">
        <v>12</v>
      </c>
      <c r="B8" s="5">
        <v>20227</v>
      </c>
      <c r="C8" s="5">
        <v>191036.17</v>
      </c>
      <c r="D8" s="5">
        <v>446</v>
      </c>
      <c r="E8" s="5">
        <f>B8+D8</f>
        <v>20673</v>
      </c>
    </row>
    <row r="9" spans="1:5" x14ac:dyDescent="0.25">
      <c r="A9" s="6" t="s">
        <v>10</v>
      </c>
      <c r="B9" s="7">
        <v>12271</v>
      </c>
      <c r="C9" s="7">
        <v>106877.58</v>
      </c>
      <c r="D9" s="7">
        <v>216</v>
      </c>
      <c r="E9" s="7">
        <f t="shared" si="0"/>
        <v>12487</v>
      </c>
    </row>
    <row r="10" spans="1:5" x14ac:dyDescent="0.25">
      <c r="A10" s="6" t="s">
        <v>11</v>
      </c>
      <c r="B10" s="7">
        <v>7956</v>
      </c>
      <c r="C10" s="7">
        <v>84158.59</v>
      </c>
      <c r="D10" s="7">
        <v>230</v>
      </c>
      <c r="E10" s="7">
        <f t="shared" si="0"/>
        <v>8186</v>
      </c>
    </row>
    <row r="11" spans="1:5" x14ac:dyDescent="0.25">
      <c r="A11" s="4" t="s">
        <v>13</v>
      </c>
      <c r="B11" s="5">
        <v>39538</v>
      </c>
      <c r="C11" s="5">
        <v>698406.15</v>
      </c>
      <c r="D11" s="5">
        <v>3822</v>
      </c>
      <c r="E11" s="5">
        <f t="shared" si="0"/>
        <v>43360</v>
      </c>
    </row>
    <row r="12" spans="1:5" x14ac:dyDescent="0.25">
      <c r="A12" s="4" t="s">
        <v>14</v>
      </c>
      <c r="B12" s="5">
        <v>7125</v>
      </c>
      <c r="C12" s="5">
        <v>174056.23</v>
      </c>
      <c r="D12" s="5">
        <v>596</v>
      </c>
      <c r="E12" s="5">
        <f t="shared" si="0"/>
        <v>7721</v>
      </c>
    </row>
    <row r="13" spans="1:5" x14ac:dyDescent="0.25">
      <c r="A13" s="4" t="s">
        <v>15</v>
      </c>
      <c r="B13" s="5">
        <v>31369</v>
      </c>
      <c r="C13" s="5">
        <v>830791.75</v>
      </c>
      <c r="D13" s="5">
        <v>3892</v>
      </c>
      <c r="E13" s="5">
        <f t="shared" si="0"/>
        <v>35261</v>
      </c>
    </row>
    <row r="14" spans="1:5" x14ac:dyDescent="0.25">
      <c r="A14" s="4" t="s">
        <v>16</v>
      </c>
      <c r="B14" s="5">
        <v>17316</v>
      </c>
      <c r="C14" s="5">
        <v>404726.32</v>
      </c>
      <c r="D14" s="5">
        <v>2013</v>
      </c>
      <c r="E14" s="5">
        <f t="shared" si="0"/>
        <v>19329</v>
      </c>
    </row>
    <row r="15" spans="1:5" x14ac:dyDescent="0.25">
      <c r="A15" s="4" t="s">
        <v>17</v>
      </c>
      <c r="B15" s="5">
        <v>5857</v>
      </c>
      <c r="C15" s="5">
        <v>175155.41</v>
      </c>
      <c r="D15" s="5">
        <v>353</v>
      </c>
      <c r="E15" s="5">
        <f t="shared" si="0"/>
        <v>6210</v>
      </c>
    </row>
    <row r="16" spans="1:5" x14ac:dyDescent="0.25">
      <c r="A16" s="4" t="s">
        <v>18</v>
      </c>
      <c r="B16" s="5">
        <v>10261</v>
      </c>
      <c r="C16" s="5">
        <v>303303.31</v>
      </c>
      <c r="D16" s="5">
        <v>852</v>
      </c>
      <c r="E16" s="5">
        <f t="shared" si="0"/>
        <v>11113</v>
      </c>
    </row>
    <row r="17" spans="1:6" x14ac:dyDescent="0.25">
      <c r="A17" s="4" t="s">
        <v>19</v>
      </c>
      <c r="B17" s="5">
        <v>17857</v>
      </c>
      <c r="C17" s="5">
        <v>351039.11</v>
      </c>
      <c r="D17" s="5">
        <v>1460</v>
      </c>
      <c r="E17" s="5">
        <f t="shared" si="0"/>
        <v>19317</v>
      </c>
    </row>
    <row r="18" spans="1:6" x14ac:dyDescent="0.25">
      <c r="A18" s="4" t="s">
        <v>20</v>
      </c>
      <c r="B18" s="5">
        <v>10160</v>
      </c>
      <c r="C18" s="5">
        <v>157008.35</v>
      </c>
      <c r="D18" s="5">
        <v>471</v>
      </c>
      <c r="E18" s="5">
        <f t="shared" si="0"/>
        <v>10631</v>
      </c>
    </row>
    <row r="19" spans="1:6" x14ac:dyDescent="0.25">
      <c r="A19" s="4" t="s">
        <v>21</v>
      </c>
      <c r="B19" s="5">
        <v>4135</v>
      </c>
      <c r="C19" s="5">
        <v>95784.15</v>
      </c>
      <c r="D19" s="5">
        <v>124</v>
      </c>
      <c r="E19" s="5">
        <f t="shared" si="0"/>
        <v>4259</v>
      </c>
    </row>
    <row r="20" spans="1:6" x14ac:dyDescent="0.25">
      <c r="A20" s="4" t="s">
        <v>22</v>
      </c>
      <c r="B20" s="5">
        <v>22107</v>
      </c>
      <c r="C20" s="5">
        <v>261531.94</v>
      </c>
      <c r="D20" s="5">
        <v>1440</v>
      </c>
      <c r="E20" s="5">
        <f t="shared" si="0"/>
        <v>23547</v>
      </c>
    </row>
    <row r="21" spans="1:6" x14ac:dyDescent="0.25">
      <c r="A21" s="4" t="s">
        <v>23</v>
      </c>
      <c r="B21" s="5">
        <v>46327</v>
      </c>
      <c r="C21" s="5">
        <v>846848.45</v>
      </c>
      <c r="D21" s="5">
        <v>1921</v>
      </c>
      <c r="E21" s="5">
        <f t="shared" si="0"/>
        <v>48248</v>
      </c>
    </row>
    <row r="22" spans="1:6" x14ac:dyDescent="0.25">
      <c r="A22" s="4" t="s">
        <v>24</v>
      </c>
      <c r="B22" s="5">
        <v>7030</v>
      </c>
      <c r="C22" s="5">
        <v>247520.66</v>
      </c>
      <c r="D22" s="5">
        <v>182</v>
      </c>
      <c r="E22" s="5">
        <f t="shared" si="0"/>
        <v>7212</v>
      </c>
    </row>
    <row r="23" spans="1:6" x14ac:dyDescent="0.25">
      <c r="A23" s="4" t="s">
        <v>25</v>
      </c>
      <c r="B23" s="5">
        <v>21844</v>
      </c>
      <c r="C23" s="5">
        <v>261227.64</v>
      </c>
      <c r="D23" s="5">
        <v>1581</v>
      </c>
      <c r="E23" s="5">
        <f t="shared" si="0"/>
        <v>23425</v>
      </c>
    </row>
    <row r="24" spans="1:6" x14ac:dyDescent="0.25">
      <c r="A24" s="4" t="s">
        <v>26</v>
      </c>
      <c r="B24" s="5">
        <v>38464</v>
      </c>
      <c r="C24" s="5">
        <v>766454.31</v>
      </c>
      <c r="D24" s="5">
        <v>2982</v>
      </c>
      <c r="E24" s="5">
        <f t="shared" si="0"/>
        <v>41446</v>
      </c>
    </row>
    <row r="25" spans="1:6" x14ac:dyDescent="0.25">
      <c r="A25" s="8" t="s">
        <v>27</v>
      </c>
      <c r="B25" s="5">
        <v>15738</v>
      </c>
      <c r="C25" s="5">
        <v>777182.27</v>
      </c>
      <c r="D25" s="5">
        <v>641</v>
      </c>
      <c r="E25" s="5">
        <f t="shared" si="0"/>
        <v>16379</v>
      </c>
    </row>
    <row r="26" spans="1:6" x14ac:dyDescent="0.25">
      <c r="A26" s="9" t="s">
        <v>3</v>
      </c>
      <c r="B26" s="10">
        <f>SUM(B4:B25)-SUM(B9:B10)</f>
        <v>377545</v>
      </c>
      <c r="C26" s="10">
        <f>SUM(C4:C25)-SUM(C9:C10)</f>
        <v>8212486.1300000008</v>
      </c>
      <c r="D26" s="10">
        <f>SUM(D4:D25)-SUM(D9:D10)</f>
        <v>25907</v>
      </c>
      <c r="E26" s="10">
        <f>SUM(E4:E25)-SUM(E9:E10)</f>
        <v>403452</v>
      </c>
      <c r="F26" s="56"/>
    </row>
    <row r="27" spans="1:6" x14ac:dyDescent="0.25">
      <c r="A27" s="4" t="s">
        <v>28</v>
      </c>
      <c r="B27" s="5">
        <f>SUM(B4:B7)</f>
        <v>62190</v>
      </c>
      <c r="C27" s="5">
        <f t="shared" ref="C27:E27" si="1">SUM(C4:C7)</f>
        <v>1670413.9100000001</v>
      </c>
      <c r="D27" s="5">
        <f t="shared" si="1"/>
        <v>3131</v>
      </c>
      <c r="E27" s="5">
        <f t="shared" si="1"/>
        <v>65321</v>
      </c>
    </row>
    <row r="28" spans="1:6" x14ac:dyDescent="0.25">
      <c r="A28" s="4" t="s">
        <v>29</v>
      </c>
      <c r="B28" s="5">
        <f>SUM(B8:B13)-SUM(B9:B10)</f>
        <v>98259</v>
      </c>
      <c r="C28" s="5">
        <f t="shared" ref="C28:E28" si="2">SUM(C8:C13)-SUM(C9:C10)</f>
        <v>1894290.3</v>
      </c>
      <c r="D28" s="5">
        <f t="shared" si="2"/>
        <v>8756</v>
      </c>
      <c r="E28" s="5">
        <f t="shared" si="2"/>
        <v>107015</v>
      </c>
    </row>
    <row r="29" spans="1:6" ht="15" customHeight="1" x14ac:dyDescent="0.25">
      <c r="A29" s="4" t="s">
        <v>30</v>
      </c>
      <c r="B29" s="5">
        <f>SUM(B14:B17)</f>
        <v>51291</v>
      </c>
      <c r="C29" s="5">
        <f t="shared" ref="C29:E29" si="3">SUM(C14:C17)</f>
        <v>1234224.1499999999</v>
      </c>
      <c r="D29" s="5">
        <f t="shared" si="3"/>
        <v>4678</v>
      </c>
      <c r="E29" s="5">
        <f t="shared" si="3"/>
        <v>55969</v>
      </c>
    </row>
    <row r="30" spans="1:6" x14ac:dyDescent="0.25">
      <c r="A30" s="4" t="s">
        <v>31</v>
      </c>
      <c r="B30" s="5">
        <f>SUM(B18:B23)</f>
        <v>111603</v>
      </c>
      <c r="C30" s="5">
        <f t="shared" ref="C30:E30" si="4">SUM(C18:C23)</f>
        <v>1869921.19</v>
      </c>
      <c r="D30" s="5">
        <f t="shared" si="4"/>
        <v>5719</v>
      </c>
      <c r="E30" s="5">
        <f t="shared" si="4"/>
        <v>117322</v>
      </c>
    </row>
    <row r="31" spans="1:6" x14ac:dyDescent="0.25">
      <c r="A31" s="4" t="s">
        <v>32</v>
      </c>
      <c r="B31" s="23">
        <f>SUM(B24:B25)</f>
        <v>54202</v>
      </c>
      <c r="C31" s="23">
        <f t="shared" ref="C31:E31" si="5">SUM(C24:C25)</f>
        <v>1543636.58</v>
      </c>
      <c r="D31" s="23">
        <f t="shared" si="5"/>
        <v>3623</v>
      </c>
      <c r="E31" s="23">
        <f t="shared" si="5"/>
        <v>57825</v>
      </c>
    </row>
    <row r="32" spans="1:6" x14ac:dyDescent="0.25">
      <c r="A32" s="9" t="s">
        <v>3</v>
      </c>
      <c r="B32" s="10">
        <f>SUM(B27:B31)</f>
        <v>377545</v>
      </c>
      <c r="C32" s="10">
        <f>SUM(C27:C31)</f>
        <v>8212486.129999999</v>
      </c>
      <c r="D32" s="10">
        <f>SUM(D27:D31)</f>
        <v>25907</v>
      </c>
      <c r="E32" s="10">
        <f>SUM(E27:E31)</f>
        <v>403452</v>
      </c>
    </row>
    <row r="33" spans="1:5" x14ac:dyDescent="0.25">
      <c r="A33" s="58"/>
      <c r="B33" s="59"/>
      <c r="C33" s="59"/>
      <c r="D33" s="59"/>
      <c r="E33" s="59"/>
    </row>
  </sheetData>
  <mergeCells count="2">
    <mergeCell ref="B2:C2"/>
    <mergeCell ref="A1:E1"/>
  </mergeCells>
  <pageMargins left="0.7" right="0.7" top="0.75" bottom="0.75" header="0.3" footer="0.3"/>
  <pageSetup orientation="portrait" r:id="rId1"/>
  <ignoredErrors>
    <ignoredError sqref="B27 B29:B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C1"/>
    </sheetView>
  </sheetViews>
  <sheetFormatPr defaultRowHeight="15" x14ac:dyDescent="0.25"/>
  <cols>
    <col min="1" max="1" width="15.42578125" customWidth="1"/>
    <col min="2" max="2" width="10.140625" bestFit="1" customWidth="1"/>
    <col min="3" max="3" width="11.42578125" bestFit="1" customWidth="1"/>
    <col min="11" max="11" width="9.5703125" bestFit="1" customWidth="1"/>
  </cols>
  <sheetData>
    <row r="1" spans="1:11" ht="44.25" customHeight="1" x14ac:dyDescent="0.25">
      <c r="A1" s="75" t="s">
        <v>99</v>
      </c>
      <c r="B1" s="75"/>
      <c r="C1" s="75"/>
    </row>
    <row r="2" spans="1:11" x14ac:dyDescent="0.25">
      <c r="A2" s="11" t="s">
        <v>33</v>
      </c>
      <c r="B2" s="72" t="s">
        <v>4</v>
      </c>
      <c r="C2" s="72" t="s">
        <v>34</v>
      </c>
    </row>
    <row r="3" spans="1:11" x14ac:dyDescent="0.25">
      <c r="A3" s="12" t="s">
        <v>35</v>
      </c>
      <c r="B3" s="71">
        <v>62183</v>
      </c>
      <c r="C3" s="5">
        <v>16049</v>
      </c>
      <c r="K3" s="57"/>
    </row>
    <row r="4" spans="1:11" x14ac:dyDescent="0.25">
      <c r="A4" s="13" t="s">
        <v>36</v>
      </c>
      <c r="B4" s="5">
        <v>99844</v>
      </c>
      <c r="C4" s="5">
        <v>279894</v>
      </c>
      <c r="K4" s="57"/>
    </row>
    <row r="5" spans="1:11" x14ac:dyDescent="0.25">
      <c r="A5" s="13" t="s">
        <v>37</v>
      </c>
      <c r="B5" s="5">
        <v>138704</v>
      </c>
      <c r="C5" s="5">
        <v>1479116</v>
      </c>
      <c r="K5" s="57"/>
    </row>
    <row r="6" spans="1:11" x14ac:dyDescent="0.25">
      <c r="A6" s="13" t="s">
        <v>38</v>
      </c>
      <c r="B6" s="5">
        <v>88644</v>
      </c>
      <c r="C6" s="5">
        <v>3744579</v>
      </c>
      <c r="K6" s="57"/>
    </row>
    <row r="7" spans="1:11" x14ac:dyDescent="0.25">
      <c r="A7" s="15" t="s">
        <v>39</v>
      </c>
      <c r="B7" s="5">
        <v>14077</v>
      </c>
      <c r="C7" s="5">
        <v>2692848</v>
      </c>
      <c r="K7" s="57"/>
    </row>
    <row r="8" spans="1:11" x14ac:dyDescent="0.25">
      <c r="A8" s="11" t="s">
        <v>3</v>
      </c>
      <c r="B8" s="16">
        <f>SUM(B3:B7)</f>
        <v>403452</v>
      </c>
      <c r="C8" s="16">
        <f>SUM(C3:C7)</f>
        <v>8212486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D10" workbookViewId="0">
      <selection activeCell="B26" sqref="B26:K31"/>
    </sheetView>
  </sheetViews>
  <sheetFormatPr defaultRowHeight="15" x14ac:dyDescent="0.25"/>
  <cols>
    <col min="1" max="1" width="21.5703125" bestFit="1" customWidth="1"/>
    <col min="2" max="2" width="16.5703125" bestFit="1" customWidth="1"/>
    <col min="3" max="3" width="23.5703125" customWidth="1"/>
    <col min="4" max="4" width="21.5703125" bestFit="1" customWidth="1"/>
    <col min="5" max="5" width="18.28515625" customWidth="1"/>
    <col min="6" max="6" width="17.5703125" bestFit="1" customWidth="1"/>
    <col min="7" max="7" width="24.28515625" bestFit="1" customWidth="1"/>
    <col min="8" max="8" width="21.7109375" customWidth="1"/>
    <col min="9" max="9" width="30.42578125" customWidth="1"/>
    <col min="10" max="10" width="19.85546875" customWidth="1"/>
    <col min="11" max="11" width="13.140625" customWidth="1"/>
  </cols>
  <sheetData>
    <row r="1" spans="1:13" ht="26.25" customHeight="1" x14ac:dyDescent="0.25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60" customHeight="1" x14ac:dyDescent="0.25">
      <c r="A2" s="17" t="s">
        <v>0</v>
      </c>
      <c r="B2" s="69" t="s">
        <v>41</v>
      </c>
      <c r="C2" s="69" t="s">
        <v>42</v>
      </c>
      <c r="D2" s="69" t="s">
        <v>43</v>
      </c>
      <c r="E2" s="69" t="s">
        <v>44</v>
      </c>
      <c r="F2" s="69" t="s">
        <v>45</v>
      </c>
      <c r="G2" s="69" t="s">
        <v>46</v>
      </c>
      <c r="H2" s="69" t="s">
        <v>47</v>
      </c>
      <c r="I2" s="69" t="s">
        <v>48</v>
      </c>
      <c r="J2" s="69" t="s">
        <v>49</v>
      </c>
      <c r="K2" s="70" t="s">
        <v>50</v>
      </c>
    </row>
    <row r="3" spans="1:13" ht="12.6" customHeight="1" x14ac:dyDescent="0.25">
      <c r="A3" s="18" t="s">
        <v>6</v>
      </c>
      <c r="B3" s="5">
        <v>9235</v>
      </c>
      <c r="C3" s="5">
        <v>9848</v>
      </c>
      <c r="D3" s="5">
        <v>248</v>
      </c>
      <c r="E3" s="5">
        <v>3566</v>
      </c>
      <c r="F3" s="5">
        <v>6895</v>
      </c>
      <c r="G3" s="5">
        <v>895</v>
      </c>
      <c r="H3" s="5">
        <v>363</v>
      </c>
      <c r="I3" s="5">
        <v>244</v>
      </c>
      <c r="J3" s="5">
        <v>37</v>
      </c>
      <c r="K3" s="27">
        <f>SUM(B3:J3)</f>
        <v>31331</v>
      </c>
    </row>
    <row r="4" spans="1:13" ht="12.6" customHeight="1" x14ac:dyDescent="0.25">
      <c r="A4" s="4" t="s">
        <v>7</v>
      </c>
      <c r="B4" s="5">
        <v>41</v>
      </c>
      <c r="C4" s="5">
        <v>134</v>
      </c>
      <c r="D4" s="5">
        <v>1</v>
      </c>
      <c r="E4" s="5">
        <v>583</v>
      </c>
      <c r="F4" s="5">
        <v>80</v>
      </c>
      <c r="G4" s="5">
        <v>14</v>
      </c>
      <c r="H4" s="5">
        <v>3</v>
      </c>
      <c r="I4" s="5">
        <v>7</v>
      </c>
      <c r="J4" s="5">
        <v>3</v>
      </c>
      <c r="K4" s="27">
        <f t="shared" ref="K4:K31" si="0">SUM(B4:J4)</f>
        <v>866</v>
      </c>
    </row>
    <row r="5" spans="1:13" ht="12.6" customHeight="1" x14ac:dyDescent="0.25">
      <c r="A5" s="4" t="s">
        <v>8</v>
      </c>
      <c r="B5" s="5">
        <v>10223</v>
      </c>
      <c r="C5" s="5">
        <v>3118</v>
      </c>
      <c r="D5" s="5">
        <v>601</v>
      </c>
      <c r="E5" s="5">
        <v>5549</v>
      </c>
      <c r="F5" s="5">
        <v>6581</v>
      </c>
      <c r="G5" s="5">
        <v>1274</v>
      </c>
      <c r="H5" s="5">
        <v>346</v>
      </c>
      <c r="I5" s="5">
        <v>233</v>
      </c>
      <c r="J5" s="5">
        <v>113</v>
      </c>
      <c r="K5" s="27">
        <f t="shared" si="0"/>
        <v>28038</v>
      </c>
    </row>
    <row r="6" spans="1:13" ht="12.6" customHeight="1" x14ac:dyDescent="0.25">
      <c r="A6" s="4" t="s">
        <v>9</v>
      </c>
      <c r="B6" s="5">
        <v>2821</v>
      </c>
      <c r="C6" s="5">
        <v>1059</v>
      </c>
      <c r="D6" s="5">
        <v>81</v>
      </c>
      <c r="E6" s="5">
        <v>291</v>
      </c>
      <c r="F6" s="5">
        <v>311</v>
      </c>
      <c r="G6" s="5">
        <v>104</v>
      </c>
      <c r="H6" s="5">
        <v>92</v>
      </c>
      <c r="I6" s="5">
        <v>112</v>
      </c>
      <c r="J6" s="5">
        <v>215</v>
      </c>
      <c r="K6" s="27">
        <f t="shared" si="0"/>
        <v>5086</v>
      </c>
    </row>
    <row r="7" spans="1:13" ht="12.6" customHeight="1" x14ac:dyDescent="0.25">
      <c r="A7" s="4" t="s">
        <v>12</v>
      </c>
      <c r="B7" s="5">
        <v>418</v>
      </c>
      <c r="C7" s="5">
        <v>13044</v>
      </c>
      <c r="D7" s="5">
        <v>105</v>
      </c>
      <c r="E7" s="5">
        <v>6196</v>
      </c>
      <c r="F7" s="5">
        <v>222</v>
      </c>
      <c r="G7" s="5">
        <v>219</v>
      </c>
      <c r="H7" s="5">
        <v>164</v>
      </c>
      <c r="I7" s="5">
        <v>279</v>
      </c>
      <c r="J7" s="5">
        <v>26</v>
      </c>
      <c r="K7" s="27">
        <f>SUM(B7:J7)</f>
        <v>20673</v>
      </c>
    </row>
    <row r="8" spans="1:13" ht="12.6" customHeight="1" x14ac:dyDescent="0.25">
      <c r="A8" s="6" t="s">
        <v>10</v>
      </c>
      <c r="B8" s="7">
        <v>182</v>
      </c>
      <c r="C8" s="7">
        <v>6560</v>
      </c>
      <c r="D8" s="7">
        <v>53</v>
      </c>
      <c r="E8" s="7">
        <v>5349</v>
      </c>
      <c r="F8" s="7">
        <v>26</v>
      </c>
      <c r="G8" s="7">
        <v>81</v>
      </c>
      <c r="H8" s="7">
        <v>99</v>
      </c>
      <c r="I8" s="7">
        <v>135</v>
      </c>
      <c r="J8" s="7">
        <v>2</v>
      </c>
      <c r="K8" s="29">
        <f t="shared" si="0"/>
        <v>12487</v>
      </c>
    </row>
    <row r="9" spans="1:13" ht="12.6" customHeight="1" x14ac:dyDescent="0.25">
      <c r="A9" s="6" t="s">
        <v>11</v>
      </c>
      <c r="B9" s="7">
        <v>236</v>
      </c>
      <c r="C9" s="7">
        <v>6484</v>
      </c>
      <c r="D9" s="7">
        <v>52</v>
      </c>
      <c r="E9" s="7">
        <v>847</v>
      </c>
      <c r="F9" s="7">
        <v>196</v>
      </c>
      <c r="G9" s="7">
        <v>138</v>
      </c>
      <c r="H9" s="7">
        <v>65</v>
      </c>
      <c r="I9" s="7">
        <v>144</v>
      </c>
      <c r="J9" s="7">
        <v>24</v>
      </c>
      <c r="K9" s="29">
        <f t="shared" si="0"/>
        <v>8186</v>
      </c>
    </row>
    <row r="10" spans="1:13" ht="12.6" customHeight="1" x14ac:dyDescent="0.25">
      <c r="A10" s="4" t="s">
        <v>13</v>
      </c>
      <c r="B10" s="5">
        <v>15670</v>
      </c>
      <c r="C10" s="5">
        <v>14191</v>
      </c>
      <c r="D10" s="5">
        <v>417</v>
      </c>
      <c r="E10" s="5">
        <v>3990</v>
      </c>
      <c r="F10" s="5">
        <v>4481</v>
      </c>
      <c r="G10" s="5">
        <v>1732</v>
      </c>
      <c r="H10" s="5">
        <v>133</v>
      </c>
      <c r="I10" s="5">
        <v>149</v>
      </c>
      <c r="J10" s="5">
        <v>2597</v>
      </c>
      <c r="K10" s="27">
        <f t="shared" si="0"/>
        <v>43360</v>
      </c>
      <c r="M10" s="21"/>
    </row>
    <row r="11" spans="1:13" ht="12.6" customHeight="1" x14ac:dyDescent="0.25">
      <c r="A11" s="4" t="s">
        <v>14</v>
      </c>
      <c r="B11" s="5">
        <v>3296</v>
      </c>
      <c r="C11" s="5">
        <v>1872</v>
      </c>
      <c r="D11" s="5">
        <v>56</v>
      </c>
      <c r="E11" s="5">
        <v>889</v>
      </c>
      <c r="F11" s="5">
        <v>728</v>
      </c>
      <c r="G11" s="5">
        <v>401</v>
      </c>
      <c r="H11" s="5">
        <v>82</v>
      </c>
      <c r="I11" s="5">
        <v>124</v>
      </c>
      <c r="J11" s="5">
        <v>273</v>
      </c>
      <c r="K11" s="27">
        <f t="shared" si="0"/>
        <v>7721</v>
      </c>
    </row>
    <row r="12" spans="1:13" ht="12.6" customHeight="1" x14ac:dyDescent="0.25">
      <c r="A12" s="4" t="s">
        <v>15</v>
      </c>
      <c r="B12" s="5">
        <v>13516</v>
      </c>
      <c r="C12" s="5">
        <v>11948</v>
      </c>
      <c r="D12" s="5">
        <v>280</v>
      </c>
      <c r="E12" s="5">
        <v>3193</v>
      </c>
      <c r="F12" s="5">
        <v>2706</v>
      </c>
      <c r="G12" s="5">
        <v>1313</v>
      </c>
      <c r="H12" s="5">
        <v>171</v>
      </c>
      <c r="I12" s="5">
        <v>106</v>
      </c>
      <c r="J12" s="5">
        <v>2028</v>
      </c>
      <c r="K12" s="27">
        <f t="shared" si="0"/>
        <v>35261</v>
      </c>
    </row>
    <row r="13" spans="1:13" ht="12.6" customHeight="1" x14ac:dyDescent="0.25">
      <c r="A13" s="4" t="s">
        <v>16</v>
      </c>
      <c r="B13" s="5">
        <v>6617</v>
      </c>
      <c r="C13" s="5">
        <v>5892</v>
      </c>
      <c r="D13" s="5">
        <v>1123</v>
      </c>
      <c r="E13" s="5">
        <v>1622</v>
      </c>
      <c r="F13" s="5">
        <v>1898</v>
      </c>
      <c r="G13" s="5">
        <v>1030</v>
      </c>
      <c r="H13" s="5">
        <v>376</v>
      </c>
      <c r="I13" s="5">
        <v>550</v>
      </c>
      <c r="J13" s="5">
        <v>221</v>
      </c>
      <c r="K13" s="27">
        <f t="shared" si="0"/>
        <v>19329</v>
      </c>
    </row>
    <row r="14" spans="1:13" ht="12.6" customHeight="1" x14ac:dyDescent="0.25">
      <c r="A14" s="4" t="s">
        <v>17</v>
      </c>
      <c r="B14" s="5">
        <v>2875</v>
      </c>
      <c r="C14" s="5">
        <v>792</v>
      </c>
      <c r="D14" s="5">
        <v>52</v>
      </c>
      <c r="E14" s="5">
        <v>337</v>
      </c>
      <c r="F14" s="5">
        <v>1531</v>
      </c>
      <c r="G14" s="5">
        <v>343</v>
      </c>
      <c r="H14" s="5">
        <v>82</v>
      </c>
      <c r="I14" s="5">
        <v>189</v>
      </c>
      <c r="J14" s="5">
        <v>9</v>
      </c>
      <c r="K14" s="27">
        <f t="shared" si="0"/>
        <v>6210</v>
      </c>
    </row>
    <row r="15" spans="1:13" ht="12.6" customHeight="1" x14ac:dyDescent="0.25">
      <c r="A15" s="4" t="s">
        <v>18</v>
      </c>
      <c r="B15" s="5">
        <v>6711</v>
      </c>
      <c r="C15" s="5">
        <v>917</v>
      </c>
      <c r="D15" s="5">
        <v>185</v>
      </c>
      <c r="E15" s="5">
        <v>385</v>
      </c>
      <c r="F15" s="5">
        <v>1845</v>
      </c>
      <c r="G15" s="5">
        <v>492</v>
      </c>
      <c r="H15" s="5">
        <v>68</v>
      </c>
      <c r="I15" s="5">
        <v>31</v>
      </c>
      <c r="J15" s="5">
        <v>479</v>
      </c>
      <c r="K15" s="27">
        <f t="shared" si="0"/>
        <v>11113</v>
      </c>
    </row>
    <row r="16" spans="1:13" ht="12.6" customHeight="1" x14ac:dyDescent="0.25">
      <c r="A16" s="4" t="s">
        <v>19</v>
      </c>
      <c r="B16" s="5">
        <v>6624</v>
      </c>
      <c r="C16" s="5">
        <v>5951</v>
      </c>
      <c r="D16" s="5">
        <v>216</v>
      </c>
      <c r="E16" s="5">
        <v>2201</v>
      </c>
      <c r="F16" s="5">
        <v>3063</v>
      </c>
      <c r="G16" s="5">
        <v>606</v>
      </c>
      <c r="H16" s="5">
        <v>150</v>
      </c>
      <c r="I16" s="5">
        <v>223</v>
      </c>
      <c r="J16" s="5">
        <v>283</v>
      </c>
      <c r="K16" s="27">
        <f t="shared" si="0"/>
        <v>19317</v>
      </c>
    </row>
    <row r="17" spans="1:11" ht="12.6" customHeight="1" x14ac:dyDescent="0.25">
      <c r="A17" s="4" t="s">
        <v>20</v>
      </c>
      <c r="B17" s="5">
        <v>2336</v>
      </c>
      <c r="C17" s="5">
        <v>5074</v>
      </c>
      <c r="D17" s="5">
        <v>69</v>
      </c>
      <c r="E17" s="5">
        <v>1000</v>
      </c>
      <c r="F17" s="5">
        <v>1457</v>
      </c>
      <c r="G17" s="5">
        <v>301</v>
      </c>
      <c r="H17" s="5">
        <v>81</v>
      </c>
      <c r="I17" s="5">
        <v>74</v>
      </c>
      <c r="J17" s="5">
        <v>239</v>
      </c>
      <c r="K17" s="27">
        <f t="shared" si="0"/>
        <v>10631</v>
      </c>
    </row>
    <row r="18" spans="1:11" ht="12.6" customHeight="1" x14ac:dyDescent="0.25">
      <c r="A18" s="4" t="s">
        <v>21</v>
      </c>
      <c r="B18" s="5">
        <v>2094</v>
      </c>
      <c r="C18" s="5">
        <v>369</v>
      </c>
      <c r="D18" s="5">
        <v>7</v>
      </c>
      <c r="E18" s="5">
        <v>838</v>
      </c>
      <c r="F18" s="5">
        <v>703</v>
      </c>
      <c r="G18" s="5">
        <v>139</v>
      </c>
      <c r="H18" s="5">
        <v>23</v>
      </c>
      <c r="I18" s="5">
        <v>37</v>
      </c>
      <c r="J18" s="5">
        <v>49</v>
      </c>
      <c r="K18" s="27">
        <f t="shared" si="0"/>
        <v>4259</v>
      </c>
    </row>
    <row r="19" spans="1:11" ht="12.6" customHeight="1" x14ac:dyDescent="0.25">
      <c r="A19" s="4" t="s">
        <v>22</v>
      </c>
      <c r="B19" s="5">
        <v>8807</v>
      </c>
      <c r="C19" s="5">
        <v>7571</v>
      </c>
      <c r="D19" s="5">
        <v>243</v>
      </c>
      <c r="E19" s="5">
        <v>3377</v>
      </c>
      <c r="F19" s="5">
        <v>2338</v>
      </c>
      <c r="G19" s="5">
        <v>673</v>
      </c>
      <c r="H19" s="5">
        <v>137</v>
      </c>
      <c r="I19" s="5">
        <v>218</v>
      </c>
      <c r="J19" s="5">
        <v>183</v>
      </c>
      <c r="K19" s="27">
        <f t="shared" si="0"/>
        <v>23547</v>
      </c>
    </row>
    <row r="20" spans="1:11" ht="12.6" customHeight="1" x14ac:dyDescent="0.25">
      <c r="A20" s="4" t="s">
        <v>23</v>
      </c>
      <c r="B20" s="5">
        <v>14086</v>
      </c>
      <c r="C20" s="5">
        <v>29226</v>
      </c>
      <c r="D20" s="5">
        <v>230</v>
      </c>
      <c r="E20" s="5">
        <v>1275</v>
      </c>
      <c r="F20" s="5">
        <v>1846</v>
      </c>
      <c r="G20" s="5">
        <v>1059</v>
      </c>
      <c r="H20" s="5">
        <v>75</v>
      </c>
      <c r="I20" s="5">
        <v>30</v>
      </c>
      <c r="J20" s="5">
        <v>421</v>
      </c>
      <c r="K20" s="27">
        <f t="shared" si="0"/>
        <v>48248</v>
      </c>
    </row>
    <row r="21" spans="1:11" ht="12.6" customHeight="1" x14ac:dyDescent="0.25">
      <c r="A21" s="4" t="s">
        <v>24</v>
      </c>
      <c r="B21" s="5">
        <v>3142</v>
      </c>
      <c r="C21" s="5">
        <v>1632</v>
      </c>
      <c r="D21" s="5">
        <v>42</v>
      </c>
      <c r="E21" s="5">
        <v>287</v>
      </c>
      <c r="F21" s="5">
        <v>1753</v>
      </c>
      <c r="G21" s="5">
        <v>225</v>
      </c>
      <c r="H21" s="5">
        <v>41</v>
      </c>
      <c r="I21" s="5">
        <v>87</v>
      </c>
      <c r="J21" s="5">
        <v>3</v>
      </c>
      <c r="K21" s="27">
        <f t="shared" si="0"/>
        <v>7212</v>
      </c>
    </row>
    <row r="22" spans="1:11" ht="12.6" customHeight="1" x14ac:dyDescent="0.25">
      <c r="A22" s="4" t="s">
        <v>25</v>
      </c>
      <c r="B22" s="5">
        <v>4382</v>
      </c>
      <c r="C22" s="5">
        <v>14255</v>
      </c>
      <c r="D22" s="5">
        <v>81</v>
      </c>
      <c r="E22" s="5">
        <v>1549</v>
      </c>
      <c r="F22" s="5">
        <v>2130</v>
      </c>
      <c r="G22" s="5">
        <v>360</v>
      </c>
      <c r="H22" s="5">
        <v>230</v>
      </c>
      <c r="I22" s="5">
        <v>316</v>
      </c>
      <c r="J22" s="5">
        <v>122</v>
      </c>
      <c r="K22" s="27">
        <f t="shared" si="0"/>
        <v>23425</v>
      </c>
    </row>
    <row r="23" spans="1:11" ht="12.6" customHeight="1" x14ac:dyDescent="0.25">
      <c r="A23" s="4" t="s">
        <v>26</v>
      </c>
      <c r="B23" s="5">
        <v>11327</v>
      </c>
      <c r="C23" s="5">
        <v>20446</v>
      </c>
      <c r="D23" s="5">
        <v>487</v>
      </c>
      <c r="E23" s="5">
        <v>2917</v>
      </c>
      <c r="F23" s="5">
        <v>4344</v>
      </c>
      <c r="G23" s="5">
        <v>902</v>
      </c>
      <c r="H23" s="5">
        <v>56</v>
      </c>
      <c r="I23" s="5">
        <v>39</v>
      </c>
      <c r="J23" s="5">
        <v>928</v>
      </c>
      <c r="K23" s="27">
        <f t="shared" si="0"/>
        <v>41446</v>
      </c>
    </row>
    <row r="24" spans="1:11" ht="12.6" customHeight="1" x14ac:dyDescent="0.25">
      <c r="A24" s="22" t="s">
        <v>27</v>
      </c>
      <c r="B24" s="23">
        <v>3010</v>
      </c>
      <c r="C24" s="23">
        <v>1656</v>
      </c>
      <c r="D24" s="23">
        <v>83</v>
      </c>
      <c r="E24" s="23">
        <v>7791</v>
      </c>
      <c r="F24" s="23">
        <v>3192</v>
      </c>
      <c r="G24" s="23">
        <v>208</v>
      </c>
      <c r="H24" s="23">
        <v>105</v>
      </c>
      <c r="I24" s="23">
        <v>23</v>
      </c>
      <c r="J24" s="23">
        <v>311</v>
      </c>
      <c r="K24" s="28">
        <f t="shared" si="0"/>
        <v>16379</v>
      </c>
    </row>
    <row r="25" spans="1:11" x14ac:dyDescent="0.25">
      <c r="A25" s="24" t="s">
        <v>3</v>
      </c>
      <c r="B25" s="25">
        <f t="shared" ref="B25:J25" si="1">SUM(B3:B24)-SUM(B8:B9)</f>
        <v>127231</v>
      </c>
      <c r="C25" s="25">
        <f t="shared" si="1"/>
        <v>148995</v>
      </c>
      <c r="D25" s="25">
        <f t="shared" si="1"/>
        <v>4607</v>
      </c>
      <c r="E25" s="25">
        <f t="shared" si="1"/>
        <v>47836</v>
      </c>
      <c r="F25" s="25">
        <f t="shared" si="1"/>
        <v>48104</v>
      </c>
      <c r="G25" s="25">
        <f t="shared" si="1"/>
        <v>12290</v>
      </c>
      <c r="H25" s="25">
        <f t="shared" si="1"/>
        <v>2778</v>
      </c>
      <c r="I25" s="25">
        <f t="shared" si="1"/>
        <v>3071</v>
      </c>
      <c r="J25" s="25">
        <f t="shared" si="1"/>
        <v>8540</v>
      </c>
      <c r="K25" s="28">
        <f t="shared" si="0"/>
        <v>403452</v>
      </c>
    </row>
    <row r="26" spans="1:11" x14ac:dyDescent="0.25">
      <c r="A26" s="4" t="s">
        <v>28</v>
      </c>
      <c r="B26" s="5">
        <f t="shared" ref="B26:J26" si="2">SUM(B3:B6)</f>
        <v>22320</v>
      </c>
      <c r="C26" s="5">
        <f t="shared" ref="C26:K26" si="3">SUM(C3:C6)</f>
        <v>14159</v>
      </c>
      <c r="D26" s="5">
        <f t="shared" si="3"/>
        <v>931</v>
      </c>
      <c r="E26" s="5">
        <f t="shared" si="3"/>
        <v>9989</v>
      </c>
      <c r="F26" s="5">
        <f t="shared" si="3"/>
        <v>13867</v>
      </c>
      <c r="G26" s="5">
        <f t="shared" si="3"/>
        <v>2287</v>
      </c>
      <c r="H26" s="5">
        <f t="shared" si="3"/>
        <v>804</v>
      </c>
      <c r="I26" s="5">
        <f t="shared" si="3"/>
        <v>596</v>
      </c>
      <c r="J26" s="5">
        <f t="shared" si="3"/>
        <v>368</v>
      </c>
      <c r="K26" s="5">
        <f t="shared" si="3"/>
        <v>65321</v>
      </c>
    </row>
    <row r="27" spans="1:11" x14ac:dyDescent="0.25">
      <c r="A27" s="4" t="s">
        <v>29</v>
      </c>
      <c r="B27" s="5">
        <f>SUM(B7:B12)-SUM(B8:B9)</f>
        <v>32900</v>
      </c>
      <c r="C27" s="5">
        <f t="shared" ref="C27:K27" si="4">SUM(C7:C12)-SUM(C8:C9)</f>
        <v>41055</v>
      </c>
      <c r="D27" s="5">
        <f t="shared" si="4"/>
        <v>858</v>
      </c>
      <c r="E27" s="5">
        <f t="shared" si="4"/>
        <v>14268</v>
      </c>
      <c r="F27" s="5">
        <f t="shared" si="4"/>
        <v>8137</v>
      </c>
      <c r="G27" s="5">
        <f t="shared" si="4"/>
        <v>3665</v>
      </c>
      <c r="H27" s="5">
        <f t="shared" si="4"/>
        <v>550</v>
      </c>
      <c r="I27" s="5">
        <f t="shared" si="4"/>
        <v>658</v>
      </c>
      <c r="J27" s="5">
        <f t="shared" si="4"/>
        <v>4924</v>
      </c>
      <c r="K27" s="5">
        <f t="shared" si="4"/>
        <v>107015</v>
      </c>
    </row>
    <row r="28" spans="1:11" x14ac:dyDescent="0.25">
      <c r="A28" s="4" t="s">
        <v>30</v>
      </c>
      <c r="B28" s="5">
        <f>SUM(B13:B16)</f>
        <v>22827</v>
      </c>
      <c r="C28" s="5">
        <f t="shared" ref="C28:K28" si="5">SUM(C13:C16)</f>
        <v>13552</v>
      </c>
      <c r="D28" s="5">
        <f t="shared" si="5"/>
        <v>1576</v>
      </c>
      <c r="E28" s="5">
        <f t="shared" si="5"/>
        <v>4545</v>
      </c>
      <c r="F28" s="5">
        <f t="shared" si="5"/>
        <v>8337</v>
      </c>
      <c r="G28" s="5">
        <f t="shared" si="5"/>
        <v>2471</v>
      </c>
      <c r="H28" s="5">
        <f t="shared" si="5"/>
        <v>676</v>
      </c>
      <c r="I28" s="5">
        <f t="shared" si="5"/>
        <v>993</v>
      </c>
      <c r="J28" s="5">
        <f t="shared" si="5"/>
        <v>992</v>
      </c>
      <c r="K28" s="5">
        <f t="shared" si="5"/>
        <v>55969</v>
      </c>
    </row>
    <row r="29" spans="1:11" x14ac:dyDescent="0.25">
      <c r="A29" s="4" t="s">
        <v>31</v>
      </c>
      <c r="B29" s="5">
        <f>SUM(B17:B22)</f>
        <v>34847</v>
      </c>
      <c r="C29" s="5">
        <f t="shared" ref="C29:K29" si="6">SUM(C17:C22)</f>
        <v>58127</v>
      </c>
      <c r="D29" s="5">
        <f t="shared" si="6"/>
        <v>672</v>
      </c>
      <c r="E29" s="5">
        <f t="shared" si="6"/>
        <v>8326</v>
      </c>
      <c r="F29" s="5">
        <f t="shared" si="6"/>
        <v>10227</v>
      </c>
      <c r="G29" s="5">
        <f t="shared" si="6"/>
        <v>2757</v>
      </c>
      <c r="H29" s="5">
        <f t="shared" si="6"/>
        <v>587</v>
      </c>
      <c r="I29" s="5">
        <f t="shared" si="6"/>
        <v>762</v>
      </c>
      <c r="J29" s="5">
        <f t="shared" si="6"/>
        <v>1017</v>
      </c>
      <c r="K29" s="5">
        <f t="shared" si="6"/>
        <v>117322</v>
      </c>
    </row>
    <row r="30" spans="1:11" x14ac:dyDescent="0.25">
      <c r="A30" s="4" t="s">
        <v>32</v>
      </c>
      <c r="B30" s="23">
        <f>SUM(B23:B24)</f>
        <v>14337</v>
      </c>
      <c r="C30" s="23">
        <f t="shared" ref="C30:K30" si="7">SUM(C23:C24)</f>
        <v>22102</v>
      </c>
      <c r="D30" s="23">
        <f t="shared" si="7"/>
        <v>570</v>
      </c>
      <c r="E30" s="23">
        <f t="shared" si="7"/>
        <v>10708</v>
      </c>
      <c r="F30" s="23">
        <f t="shared" si="7"/>
        <v>7536</v>
      </c>
      <c r="G30" s="23">
        <f t="shared" si="7"/>
        <v>1110</v>
      </c>
      <c r="H30" s="23">
        <f t="shared" si="7"/>
        <v>161</v>
      </c>
      <c r="I30" s="23">
        <f t="shared" si="7"/>
        <v>62</v>
      </c>
      <c r="J30" s="23">
        <f t="shared" si="7"/>
        <v>1239</v>
      </c>
      <c r="K30" s="23">
        <f t="shared" si="7"/>
        <v>57825</v>
      </c>
    </row>
    <row r="31" spans="1:11" x14ac:dyDescent="0.25">
      <c r="A31" s="9" t="s">
        <v>3</v>
      </c>
      <c r="B31" s="25">
        <f>SUM(B26:B30)</f>
        <v>127231</v>
      </c>
      <c r="C31" s="25">
        <f t="shared" ref="C31:K31" si="8">SUM(C26:C30)</f>
        <v>148995</v>
      </c>
      <c r="D31" s="25">
        <f t="shared" si="8"/>
        <v>4607</v>
      </c>
      <c r="E31" s="25">
        <f t="shared" si="8"/>
        <v>47836</v>
      </c>
      <c r="F31" s="25">
        <f t="shared" si="8"/>
        <v>48104</v>
      </c>
      <c r="G31" s="25">
        <f t="shared" si="8"/>
        <v>12290</v>
      </c>
      <c r="H31" s="25">
        <f t="shared" si="8"/>
        <v>2778</v>
      </c>
      <c r="I31" s="25">
        <f t="shared" si="8"/>
        <v>3071</v>
      </c>
      <c r="J31" s="25">
        <f t="shared" si="8"/>
        <v>8540</v>
      </c>
      <c r="K31" s="25">
        <f t="shared" si="8"/>
        <v>403452</v>
      </c>
    </row>
    <row r="33" spans="2:11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</row>
  </sheetData>
  <mergeCells count="1">
    <mergeCell ref="A1:K1"/>
  </mergeCells>
  <pageMargins left="0.7" right="0.7" top="0.75" bottom="0.75" header="0.3" footer="0.3"/>
  <ignoredErrors>
    <ignoredError sqref="B26 B28:B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4" workbookViewId="0">
      <selection activeCell="B26" sqref="B26:E31"/>
    </sheetView>
  </sheetViews>
  <sheetFormatPr defaultRowHeight="15" x14ac:dyDescent="0.25"/>
  <cols>
    <col min="1" max="1" width="21.5703125" bestFit="1" customWidth="1"/>
    <col min="2" max="2" width="21" bestFit="1" customWidth="1"/>
    <col min="3" max="3" width="17.140625" bestFit="1" customWidth="1"/>
    <col min="4" max="4" width="20.28515625" bestFit="1" customWidth="1"/>
    <col min="5" max="5" width="9.85546875" customWidth="1"/>
    <col min="6" max="6" width="11.5703125" bestFit="1" customWidth="1"/>
  </cols>
  <sheetData>
    <row r="1" spans="1:5" x14ac:dyDescent="0.25">
      <c r="A1" s="76" t="s">
        <v>97</v>
      </c>
      <c r="B1" s="76"/>
      <c r="C1" s="76"/>
      <c r="D1" s="76"/>
      <c r="E1" s="76"/>
    </row>
    <row r="2" spans="1:5" ht="31.5" customHeight="1" x14ac:dyDescent="0.25">
      <c r="A2" s="17" t="s">
        <v>0</v>
      </c>
      <c r="B2" s="2" t="s">
        <v>52</v>
      </c>
      <c r="C2" s="2" t="s">
        <v>53</v>
      </c>
      <c r="D2" s="2" t="s">
        <v>54</v>
      </c>
      <c r="E2" s="2" t="s">
        <v>3</v>
      </c>
    </row>
    <row r="3" spans="1:5" ht="13.15" customHeight="1" x14ac:dyDescent="0.25">
      <c r="A3" s="18" t="s">
        <v>6</v>
      </c>
      <c r="B3" s="5">
        <v>26350</v>
      </c>
      <c r="C3" s="5">
        <v>4209</v>
      </c>
      <c r="D3" s="5">
        <v>772</v>
      </c>
      <c r="E3" s="27">
        <f>SUM(B3:D3)</f>
        <v>31331</v>
      </c>
    </row>
    <row r="4" spans="1:5" ht="13.15" customHeight="1" x14ac:dyDescent="0.25">
      <c r="A4" s="4" t="s">
        <v>7</v>
      </c>
      <c r="B4" s="5">
        <v>692</v>
      </c>
      <c r="C4" s="5">
        <v>162</v>
      </c>
      <c r="D4" s="5">
        <v>12</v>
      </c>
      <c r="E4" s="27">
        <f t="shared" ref="E4:E30" si="0">SUM(B4:D4)</f>
        <v>866</v>
      </c>
    </row>
    <row r="5" spans="1:5" ht="13.15" customHeight="1" x14ac:dyDescent="0.25">
      <c r="A5" s="4" t="s">
        <v>8</v>
      </c>
      <c r="B5" s="5">
        <v>18697</v>
      </c>
      <c r="C5" s="5">
        <v>7905</v>
      </c>
      <c r="D5" s="5">
        <v>1436</v>
      </c>
      <c r="E5" s="27">
        <f t="shared" si="0"/>
        <v>28038</v>
      </c>
    </row>
    <row r="6" spans="1:5" ht="13.15" customHeight="1" x14ac:dyDescent="0.25">
      <c r="A6" s="4" t="s">
        <v>9</v>
      </c>
      <c r="B6" s="5">
        <v>4466</v>
      </c>
      <c r="C6" s="5">
        <v>444</v>
      </c>
      <c r="D6" s="5">
        <v>176</v>
      </c>
      <c r="E6" s="27">
        <f t="shared" si="0"/>
        <v>5086</v>
      </c>
    </row>
    <row r="7" spans="1:5" ht="13.15" customHeight="1" x14ac:dyDescent="0.25">
      <c r="A7" s="4" t="s">
        <v>12</v>
      </c>
      <c r="B7" s="5">
        <v>19486</v>
      </c>
      <c r="C7" s="5">
        <v>867</v>
      </c>
      <c r="D7" s="5">
        <v>320</v>
      </c>
      <c r="E7" s="27">
        <f>SUM(B7:D7)</f>
        <v>20673</v>
      </c>
    </row>
    <row r="8" spans="1:5" ht="13.15" customHeight="1" x14ac:dyDescent="0.25">
      <c r="A8" s="6" t="s">
        <v>10</v>
      </c>
      <c r="B8" s="7">
        <v>12077</v>
      </c>
      <c r="C8" s="7">
        <v>263</v>
      </c>
      <c r="D8" s="7">
        <v>147</v>
      </c>
      <c r="E8" s="29">
        <f t="shared" si="0"/>
        <v>12487</v>
      </c>
    </row>
    <row r="9" spans="1:5" ht="13.15" customHeight="1" x14ac:dyDescent="0.25">
      <c r="A9" s="6" t="s">
        <v>11</v>
      </c>
      <c r="B9" s="7">
        <v>7409</v>
      </c>
      <c r="C9" s="7">
        <v>604</v>
      </c>
      <c r="D9" s="7">
        <v>173</v>
      </c>
      <c r="E9" s="29">
        <f t="shared" si="0"/>
        <v>8186</v>
      </c>
    </row>
    <row r="10" spans="1:5" ht="13.15" customHeight="1" x14ac:dyDescent="0.25">
      <c r="A10" s="4" t="s">
        <v>13</v>
      </c>
      <c r="B10" s="5">
        <v>33934</v>
      </c>
      <c r="C10" s="5">
        <v>8193</v>
      </c>
      <c r="D10" s="5">
        <v>1233</v>
      </c>
      <c r="E10" s="27">
        <f t="shared" si="0"/>
        <v>43360</v>
      </c>
    </row>
    <row r="11" spans="1:5" ht="13.15" customHeight="1" x14ac:dyDescent="0.25">
      <c r="A11" s="4" t="s">
        <v>14</v>
      </c>
      <c r="B11" s="5">
        <v>5790</v>
      </c>
      <c r="C11" s="5">
        <v>1611</v>
      </c>
      <c r="D11" s="5">
        <v>320</v>
      </c>
      <c r="E11" s="27">
        <f t="shared" si="0"/>
        <v>7721</v>
      </c>
    </row>
    <row r="12" spans="1:5" ht="13.15" customHeight="1" x14ac:dyDescent="0.25">
      <c r="A12" s="4" t="s">
        <v>15</v>
      </c>
      <c r="B12" s="5">
        <v>26261</v>
      </c>
      <c r="C12" s="5">
        <v>7734</v>
      </c>
      <c r="D12" s="5">
        <v>1266</v>
      </c>
      <c r="E12" s="27">
        <f t="shared" si="0"/>
        <v>35261</v>
      </c>
    </row>
    <row r="13" spans="1:5" ht="13.15" customHeight="1" x14ac:dyDescent="0.25">
      <c r="A13" s="4" t="s">
        <v>16</v>
      </c>
      <c r="B13" s="5">
        <v>14468</v>
      </c>
      <c r="C13" s="5">
        <v>3363</v>
      </c>
      <c r="D13" s="5">
        <v>1498</v>
      </c>
      <c r="E13" s="27">
        <f t="shared" si="0"/>
        <v>19329</v>
      </c>
    </row>
    <row r="14" spans="1:5" ht="13.15" customHeight="1" x14ac:dyDescent="0.25">
      <c r="A14" s="4" t="s">
        <v>17</v>
      </c>
      <c r="B14" s="5">
        <v>4244</v>
      </c>
      <c r="C14" s="5">
        <v>1545</v>
      </c>
      <c r="D14" s="5">
        <v>421</v>
      </c>
      <c r="E14" s="27">
        <f t="shared" si="0"/>
        <v>6210</v>
      </c>
    </row>
    <row r="15" spans="1:5" ht="13.15" customHeight="1" x14ac:dyDescent="0.25">
      <c r="A15" s="4" t="s">
        <v>18</v>
      </c>
      <c r="B15" s="5">
        <v>8539</v>
      </c>
      <c r="C15" s="5">
        <v>2152</v>
      </c>
      <c r="D15" s="5">
        <v>422</v>
      </c>
      <c r="E15" s="27">
        <f t="shared" si="0"/>
        <v>11113</v>
      </c>
    </row>
    <row r="16" spans="1:5" ht="13.15" customHeight="1" x14ac:dyDescent="0.25">
      <c r="A16" s="4" t="s">
        <v>19</v>
      </c>
      <c r="B16" s="5">
        <v>15532</v>
      </c>
      <c r="C16" s="5">
        <v>2176</v>
      </c>
      <c r="D16" s="5">
        <v>1609</v>
      </c>
      <c r="E16" s="27">
        <f t="shared" si="0"/>
        <v>19317</v>
      </c>
    </row>
    <row r="17" spans="1:9" ht="13.15" customHeight="1" x14ac:dyDescent="0.25">
      <c r="A17" s="4" t="s">
        <v>20</v>
      </c>
      <c r="B17" s="5">
        <v>9581</v>
      </c>
      <c r="C17" s="5">
        <v>667</v>
      </c>
      <c r="D17" s="5">
        <v>383</v>
      </c>
      <c r="E17" s="27">
        <f t="shared" si="0"/>
        <v>10631</v>
      </c>
    </row>
    <row r="18" spans="1:9" ht="13.15" customHeight="1" x14ac:dyDescent="0.25">
      <c r="A18" s="4" t="s">
        <v>21</v>
      </c>
      <c r="B18" s="5">
        <v>3976</v>
      </c>
      <c r="C18" s="5">
        <v>154</v>
      </c>
      <c r="D18" s="5">
        <v>129</v>
      </c>
      <c r="E18" s="27">
        <f t="shared" si="0"/>
        <v>4259</v>
      </c>
    </row>
    <row r="19" spans="1:9" ht="13.15" customHeight="1" x14ac:dyDescent="0.25">
      <c r="A19" s="4" t="s">
        <v>22</v>
      </c>
      <c r="B19" s="5">
        <v>21191</v>
      </c>
      <c r="C19" s="5">
        <v>731</v>
      </c>
      <c r="D19" s="5">
        <v>1625</v>
      </c>
      <c r="E19" s="27">
        <f t="shared" si="0"/>
        <v>23547</v>
      </c>
    </row>
    <row r="20" spans="1:9" ht="13.15" customHeight="1" x14ac:dyDescent="0.25">
      <c r="A20" s="4" t="s">
        <v>23</v>
      </c>
      <c r="B20" s="5">
        <v>43778</v>
      </c>
      <c r="C20" s="5">
        <v>2278</v>
      </c>
      <c r="D20" s="5">
        <v>2192</v>
      </c>
      <c r="E20" s="27">
        <f t="shared" si="0"/>
        <v>48248</v>
      </c>
    </row>
    <row r="21" spans="1:9" ht="13.15" customHeight="1" x14ac:dyDescent="0.25">
      <c r="A21" s="4" t="s">
        <v>24</v>
      </c>
      <c r="B21" s="5">
        <v>6444</v>
      </c>
      <c r="C21" s="5">
        <v>397</v>
      </c>
      <c r="D21" s="5">
        <v>371</v>
      </c>
      <c r="E21" s="27">
        <f t="shared" si="0"/>
        <v>7212</v>
      </c>
    </row>
    <row r="22" spans="1:9" ht="13.15" customHeight="1" x14ac:dyDescent="0.25">
      <c r="A22" s="4" t="s">
        <v>25</v>
      </c>
      <c r="B22" s="5">
        <v>21892</v>
      </c>
      <c r="C22" s="5">
        <v>700</v>
      </c>
      <c r="D22" s="5">
        <v>833</v>
      </c>
      <c r="E22" s="27">
        <f t="shared" si="0"/>
        <v>23425</v>
      </c>
    </row>
    <row r="23" spans="1:9" ht="13.15" customHeight="1" x14ac:dyDescent="0.25">
      <c r="A23" s="4" t="s">
        <v>26</v>
      </c>
      <c r="B23" s="5">
        <v>36327</v>
      </c>
      <c r="C23" s="5">
        <v>2621</v>
      </c>
      <c r="D23" s="5">
        <v>2498</v>
      </c>
      <c r="E23" s="27">
        <f t="shared" si="0"/>
        <v>41446</v>
      </c>
    </row>
    <row r="24" spans="1:9" ht="13.15" customHeight="1" x14ac:dyDescent="0.25">
      <c r="A24" s="22" t="s">
        <v>27</v>
      </c>
      <c r="B24" s="23">
        <v>13559</v>
      </c>
      <c r="C24" s="23">
        <v>2225</v>
      </c>
      <c r="D24" s="23">
        <v>595</v>
      </c>
      <c r="E24" s="28">
        <f t="shared" si="0"/>
        <v>16379</v>
      </c>
    </row>
    <row r="25" spans="1:9" ht="12" customHeight="1" x14ac:dyDescent="0.25">
      <c r="A25" s="30" t="s">
        <v>3</v>
      </c>
      <c r="B25" s="31">
        <f>SUM(B3:B24) - SUM(B8:B9)</f>
        <v>335207</v>
      </c>
      <c r="C25" s="31">
        <f>SUM(C3:C24) - SUM(C8:C9)</f>
        <v>50134</v>
      </c>
      <c r="D25" s="31">
        <f>SUM(D3:D24) - SUM(D8:D9)</f>
        <v>18111</v>
      </c>
      <c r="E25" s="28">
        <f t="shared" si="0"/>
        <v>403452</v>
      </c>
      <c r="G25" s="32"/>
      <c r="H25" s="32"/>
      <c r="I25" s="32"/>
    </row>
    <row r="26" spans="1:9" x14ac:dyDescent="0.25">
      <c r="A26" s="4" t="s">
        <v>28</v>
      </c>
      <c r="B26" s="5">
        <f>SUM(B3:B6)</f>
        <v>50205</v>
      </c>
      <c r="C26" s="5">
        <f t="shared" ref="C26:E26" si="1">SUM(C3:C6)</f>
        <v>12720</v>
      </c>
      <c r="D26" s="5">
        <f t="shared" si="1"/>
        <v>2396</v>
      </c>
      <c r="E26" s="5">
        <f t="shared" si="1"/>
        <v>65321</v>
      </c>
    </row>
    <row r="27" spans="1:9" x14ac:dyDescent="0.25">
      <c r="A27" s="4" t="s">
        <v>29</v>
      </c>
      <c r="B27" s="5">
        <f>SUM(B7:B12)-SUM(B8:B9)</f>
        <v>85471</v>
      </c>
      <c r="C27" s="5">
        <f t="shared" ref="C27:E27" si="2">SUM(C7:C12)-SUM(C8:C9)</f>
        <v>18405</v>
      </c>
      <c r="D27" s="5">
        <f t="shared" si="2"/>
        <v>3139</v>
      </c>
      <c r="E27" s="5">
        <f t="shared" si="2"/>
        <v>107015</v>
      </c>
    </row>
    <row r="28" spans="1:9" x14ac:dyDescent="0.25">
      <c r="A28" s="4" t="s">
        <v>30</v>
      </c>
      <c r="B28" s="5">
        <f>SUM(B13:B16)</f>
        <v>42783</v>
      </c>
      <c r="C28" s="5">
        <f t="shared" ref="C28:E28" si="3">SUM(C13:C16)</f>
        <v>9236</v>
      </c>
      <c r="D28" s="5">
        <f t="shared" si="3"/>
        <v>3950</v>
      </c>
      <c r="E28" s="5">
        <f t="shared" si="3"/>
        <v>55969</v>
      </c>
    </row>
    <row r="29" spans="1:9" x14ac:dyDescent="0.25">
      <c r="A29" s="4" t="s">
        <v>31</v>
      </c>
      <c r="B29" s="5">
        <f>SUM(B17:B22)</f>
        <v>106862</v>
      </c>
      <c r="C29" s="5">
        <f t="shared" ref="C29:E29" si="4">SUM(C17:C22)</f>
        <v>4927</v>
      </c>
      <c r="D29" s="5">
        <f t="shared" si="4"/>
        <v>5533</v>
      </c>
      <c r="E29" s="5">
        <f t="shared" si="4"/>
        <v>117322</v>
      </c>
    </row>
    <row r="30" spans="1:9" x14ac:dyDescent="0.25">
      <c r="A30" s="4" t="s">
        <v>32</v>
      </c>
      <c r="B30" s="23">
        <f>SUM(B23:B24)</f>
        <v>49886</v>
      </c>
      <c r="C30" s="23">
        <f t="shared" ref="C30:E30" si="5">SUM(C23:C24)</f>
        <v>4846</v>
      </c>
      <c r="D30" s="23">
        <f t="shared" si="5"/>
        <v>3093</v>
      </c>
      <c r="E30" s="23">
        <f t="shared" si="5"/>
        <v>57825</v>
      </c>
    </row>
    <row r="31" spans="1:9" x14ac:dyDescent="0.25">
      <c r="A31" s="9" t="s">
        <v>3</v>
      </c>
      <c r="B31" s="31">
        <f>SUM(B26:B30)</f>
        <v>335207</v>
      </c>
      <c r="C31" s="31">
        <f t="shared" ref="C31:E31" si="6">SUM(C26:C30)</f>
        <v>50134</v>
      </c>
      <c r="D31" s="31">
        <f t="shared" si="6"/>
        <v>18111</v>
      </c>
      <c r="E31" s="31">
        <f t="shared" si="6"/>
        <v>403452</v>
      </c>
    </row>
  </sheetData>
  <mergeCells count="1">
    <mergeCell ref="A1:E1"/>
  </mergeCells>
  <pageMargins left="0.7" right="0.7" top="0.75" bottom="0.75" header="0.3" footer="0.3"/>
  <ignoredErrors>
    <ignoredError sqref="B26 B28:B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G1"/>
    </sheetView>
  </sheetViews>
  <sheetFormatPr defaultRowHeight="15" x14ac:dyDescent="0.25"/>
  <cols>
    <col min="1" max="1" width="46.140625" customWidth="1"/>
    <col min="2" max="3" width="10.7109375" bestFit="1" customWidth="1"/>
    <col min="4" max="4" width="11.7109375" bestFit="1" customWidth="1"/>
    <col min="5" max="5" width="10.7109375" bestFit="1" customWidth="1"/>
    <col min="6" max="6" width="10.5703125" bestFit="1" customWidth="1"/>
    <col min="7" max="7" width="9.85546875" bestFit="1" customWidth="1"/>
  </cols>
  <sheetData>
    <row r="1" spans="1:7" x14ac:dyDescent="0.25">
      <c r="A1" s="76" t="s">
        <v>96</v>
      </c>
      <c r="B1" s="76"/>
      <c r="C1" s="76"/>
      <c r="D1" s="76"/>
      <c r="E1" s="76"/>
      <c r="F1" s="76"/>
      <c r="G1" s="76"/>
    </row>
    <row r="2" spans="1:7" x14ac:dyDescent="0.25">
      <c r="A2" s="77" t="s">
        <v>55</v>
      </c>
      <c r="B2" s="79" t="s">
        <v>33</v>
      </c>
      <c r="C2" s="79"/>
      <c r="D2" s="79"/>
      <c r="E2" s="79"/>
      <c r="F2" s="79"/>
      <c r="G2" s="79"/>
    </row>
    <row r="3" spans="1:7" x14ac:dyDescent="0.25">
      <c r="A3" s="78"/>
      <c r="B3" s="67" t="s">
        <v>35</v>
      </c>
      <c r="C3" s="67" t="s">
        <v>36</v>
      </c>
      <c r="D3" s="67" t="s">
        <v>40</v>
      </c>
      <c r="E3" s="67" t="s">
        <v>38</v>
      </c>
      <c r="F3" s="67" t="s">
        <v>39</v>
      </c>
      <c r="G3" s="68" t="s">
        <v>3</v>
      </c>
    </row>
    <row r="4" spans="1:7" x14ac:dyDescent="0.25">
      <c r="A4" s="33" t="s">
        <v>52</v>
      </c>
      <c r="B4" s="43">
        <v>47939</v>
      </c>
      <c r="C4" s="43">
        <v>92044</v>
      </c>
      <c r="D4" s="43">
        <v>120724</v>
      </c>
      <c r="E4" s="43">
        <v>66806</v>
      </c>
      <c r="F4" s="43">
        <v>7694</v>
      </c>
      <c r="G4" s="40">
        <f>SUM(B4:F4)</f>
        <v>335207</v>
      </c>
    </row>
    <row r="5" spans="1:7" x14ac:dyDescent="0.25">
      <c r="A5" s="14" t="s">
        <v>53</v>
      </c>
      <c r="B5" s="34">
        <v>7013</v>
      </c>
      <c r="C5" s="34">
        <v>5509</v>
      </c>
      <c r="D5" s="34">
        <v>14231</v>
      </c>
      <c r="E5" s="34">
        <v>18294</v>
      </c>
      <c r="F5" s="34">
        <v>5087</v>
      </c>
      <c r="G5" s="41">
        <f>SUM(B5:F5)</f>
        <v>50134</v>
      </c>
    </row>
    <row r="6" spans="1:7" x14ac:dyDescent="0.25">
      <c r="A6" s="35" t="s">
        <v>54</v>
      </c>
      <c r="B6" s="36">
        <v>7215</v>
      </c>
      <c r="C6" s="36">
        <v>2303</v>
      </c>
      <c r="D6" s="36">
        <v>3753</v>
      </c>
      <c r="E6" s="36">
        <v>3543</v>
      </c>
      <c r="F6" s="36">
        <v>1297</v>
      </c>
      <c r="G6" s="42">
        <f>SUM(B6:F6)</f>
        <v>18111</v>
      </c>
    </row>
    <row r="7" spans="1:7" x14ac:dyDescent="0.25">
      <c r="A7" s="37" t="s">
        <v>3</v>
      </c>
      <c r="B7" s="38">
        <f>SUM(B4:B6)</f>
        <v>62167</v>
      </c>
      <c r="C7" s="38">
        <f>SUM(C4:C6)</f>
        <v>99856</v>
      </c>
      <c r="D7" s="38">
        <f>SUM(D4:D6)</f>
        <v>138708</v>
      </c>
      <c r="E7" s="38">
        <f>SUM(E4:E6)</f>
        <v>88643</v>
      </c>
      <c r="F7" s="38">
        <f>SUM(F4:F6)</f>
        <v>14078</v>
      </c>
      <c r="G7" s="39">
        <f>SUM(B7:F7)</f>
        <v>403452</v>
      </c>
    </row>
  </sheetData>
  <mergeCells count="3">
    <mergeCell ref="A2:A3"/>
    <mergeCell ref="B2:G2"/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K1"/>
    </sheetView>
  </sheetViews>
  <sheetFormatPr defaultRowHeight="15" x14ac:dyDescent="0.25"/>
  <cols>
    <col min="1" max="1" width="73.85546875" customWidth="1"/>
    <col min="2" max="2" width="11.7109375" bestFit="1" customWidth="1"/>
    <col min="3" max="3" width="12" bestFit="1" customWidth="1"/>
    <col min="4" max="4" width="10.7109375" bestFit="1" customWidth="1"/>
    <col min="5" max="5" width="11.7109375" bestFit="1" customWidth="1"/>
    <col min="6" max="6" width="9.7109375" bestFit="1" customWidth="1"/>
    <col min="7" max="7" width="10.7109375" bestFit="1" customWidth="1"/>
    <col min="8" max="8" width="9.42578125" bestFit="1" customWidth="1"/>
    <col min="9" max="9" width="12" bestFit="1" customWidth="1"/>
    <col min="10" max="10" width="9.85546875" bestFit="1" customWidth="1"/>
    <col min="11" max="11" width="11" bestFit="1" customWidth="1"/>
  </cols>
  <sheetData>
    <row r="1" spans="1:11" x14ac:dyDescent="0.2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2" customHeight="1" x14ac:dyDescent="0.25">
      <c r="B2" s="81" t="s">
        <v>56</v>
      </c>
      <c r="C2" s="81"/>
      <c r="D2" s="81"/>
      <c r="E2" s="81"/>
      <c r="F2" s="81"/>
      <c r="G2" s="81"/>
      <c r="H2" s="81"/>
      <c r="I2" s="81"/>
    </row>
    <row r="3" spans="1:11" ht="12" customHeight="1" x14ac:dyDescent="0.25">
      <c r="A3" s="77" t="s">
        <v>92</v>
      </c>
      <c r="B3" s="81" t="s">
        <v>57</v>
      </c>
      <c r="C3" s="81"/>
      <c r="D3" s="81" t="s">
        <v>58</v>
      </c>
      <c r="E3" s="81"/>
      <c r="F3" s="81" t="s">
        <v>59</v>
      </c>
      <c r="G3" s="81"/>
      <c r="H3" s="81" t="s">
        <v>60</v>
      </c>
      <c r="I3" s="81"/>
      <c r="J3" s="81" t="s">
        <v>61</v>
      </c>
      <c r="K3" s="81"/>
    </row>
    <row r="4" spans="1:11" ht="18" customHeight="1" x14ac:dyDescent="0.25">
      <c r="A4" s="78"/>
      <c r="B4" s="66" t="s">
        <v>62</v>
      </c>
      <c r="C4" s="66" t="s">
        <v>63</v>
      </c>
      <c r="D4" s="66" t="s">
        <v>62</v>
      </c>
      <c r="E4" s="66" t="s">
        <v>63</v>
      </c>
      <c r="F4" s="66" t="s">
        <v>62</v>
      </c>
      <c r="G4" s="66" t="s">
        <v>63</v>
      </c>
      <c r="H4" s="44" t="s">
        <v>62</v>
      </c>
      <c r="I4" s="66" t="s">
        <v>63</v>
      </c>
      <c r="J4" s="66" t="s">
        <v>62</v>
      </c>
      <c r="K4" s="66" t="s">
        <v>63</v>
      </c>
    </row>
    <row r="5" spans="1:11" x14ac:dyDescent="0.25">
      <c r="A5" s="45" t="s">
        <v>41</v>
      </c>
      <c r="B5" s="43">
        <v>84763</v>
      </c>
      <c r="C5" s="43">
        <v>85339</v>
      </c>
      <c r="D5" s="43">
        <v>40672</v>
      </c>
      <c r="E5" s="43">
        <v>115395</v>
      </c>
      <c r="F5" s="43">
        <v>1677</v>
      </c>
      <c r="G5" s="43">
        <v>28742</v>
      </c>
      <c r="H5" s="43">
        <v>119</v>
      </c>
      <c r="I5" s="43">
        <v>10647</v>
      </c>
      <c r="J5" s="43">
        <f>SUM(B5,D5,F5,H5)</f>
        <v>127231</v>
      </c>
      <c r="K5" s="43">
        <f>SUM(C5,E5,G5,I5)</f>
        <v>240123</v>
      </c>
    </row>
    <row r="6" spans="1:11" x14ac:dyDescent="0.25">
      <c r="A6" s="47" t="s">
        <v>42</v>
      </c>
      <c r="B6" s="43">
        <v>98367</v>
      </c>
      <c r="C6" s="43">
        <v>104441</v>
      </c>
      <c r="D6" s="43">
        <v>48818</v>
      </c>
      <c r="E6" s="43">
        <v>134744</v>
      </c>
      <c r="F6" s="43">
        <v>1715</v>
      </c>
      <c r="G6" s="43">
        <v>28466</v>
      </c>
      <c r="H6" s="43">
        <v>95</v>
      </c>
      <c r="I6" s="43">
        <v>10141</v>
      </c>
      <c r="J6" s="34">
        <f>SUM(B6,D6,F6,H6)</f>
        <v>148995</v>
      </c>
      <c r="K6" s="34">
        <f t="shared" ref="K6:K13" si="0">SUM(C6,E6,G6,I6)</f>
        <v>277792</v>
      </c>
    </row>
    <row r="7" spans="1:11" x14ac:dyDescent="0.25">
      <c r="A7" s="47" t="s">
        <v>43</v>
      </c>
      <c r="B7" s="43">
        <v>1837</v>
      </c>
      <c r="C7" s="43">
        <v>1867</v>
      </c>
      <c r="D7" s="43">
        <v>2487</v>
      </c>
      <c r="E7" s="43">
        <v>8657</v>
      </c>
      <c r="F7" s="43">
        <v>260</v>
      </c>
      <c r="G7" s="43">
        <v>4283</v>
      </c>
      <c r="H7" s="43">
        <v>23</v>
      </c>
      <c r="I7" s="43">
        <v>3573</v>
      </c>
      <c r="J7" s="34">
        <f t="shared" ref="J7:J13" si="1">SUM(B7,D7,F7,H7)</f>
        <v>4607</v>
      </c>
      <c r="K7" s="34">
        <f t="shared" si="0"/>
        <v>18380</v>
      </c>
    </row>
    <row r="8" spans="1:11" x14ac:dyDescent="0.25">
      <c r="A8" s="47" t="s">
        <v>44</v>
      </c>
      <c r="B8" s="43">
        <v>26358</v>
      </c>
      <c r="C8" s="43">
        <v>26492</v>
      </c>
      <c r="D8" s="43">
        <v>20893</v>
      </c>
      <c r="E8" s="43">
        <v>58838</v>
      </c>
      <c r="F8" s="43">
        <v>556</v>
      </c>
      <c r="G8" s="43">
        <v>8803</v>
      </c>
      <c r="H8" s="43">
        <v>29</v>
      </c>
      <c r="I8" s="43">
        <v>3655</v>
      </c>
      <c r="J8" s="34">
        <f t="shared" si="1"/>
        <v>47836</v>
      </c>
      <c r="K8" s="34">
        <f t="shared" si="0"/>
        <v>97788</v>
      </c>
    </row>
    <row r="9" spans="1:11" x14ac:dyDescent="0.25">
      <c r="A9" s="47" t="s">
        <v>45</v>
      </c>
      <c r="B9" s="43">
        <v>28441</v>
      </c>
      <c r="C9" s="43">
        <v>28762</v>
      </c>
      <c r="D9" s="43">
        <v>19291</v>
      </c>
      <c r="E9" s="43">
        <v>53534</v>
      </c>
      <c r="F9" s="43">
        <v>357</v>
      </c>
      <c r="G9" s="43">
        <v>5534</v>
      </c>
      <c r="H9" s="43">
        <v>15</v>
      </c>
      <c r="I9" s="43">
        <v>1627</v>
      </c>
      <c r="J9" s="34">
        <f t="shared" si="1"/>
        <v>48104</v>
      </c>
      <c r="K9" s="34">
        <f t="shared" si="0"/>
        <v>89457</v>
      </c>
    </row>
    <row r="10" spans="1:11" x14ac:dyDescent="0.25">
      <c r="A10" s="47" t="s">
        <v>46</v>
      </c>
      <c r="B10" s="43">
        <v>6441</v>
      </c>
      <c r="C10" s="43">
        <v>5533</v>
      </c>
      <c r="D10" s="43">
        <v>5031</v>
      </c>
      <c r="E10" s="43">
        <v>16953</v>
      </c>
      <c r="F10" s="43">
        <v>717</v>
      </c>
      <c r="G10" s="43">
        <v>13474</v>
      </c>
      <c r="H10" s="43">
        <v>101</v>
      </c>
      <c r="I10" s="43">
        <v>9530</v>
      </c>
      <c r="J10" s="34">
        <f t="shared" si="1"/>
        <v>12290</v>
      </c>
      <c r="K10" s="34">
        <f t="shared" si="0"/>
        <v>45490</v>
      </c>
    </row>
    <row r="11" spans="1:11" ht="18" x14ac:dyDescent="0.25">
      <c r="A11" s="47" t="s">
        <v>47</v>
      </c>
      <c r="B11" s="43">
        <v>1629</v>
      </c>
      <c r="C11" s="43">
        <v>1465</v>
      </c>
      <c r="D11" s="43">
        <v>1069</v>
      </c>
      <c r="E11" s="43">
        <v>3369</v>
      </c>
      <c r="F11" s="43">
        <v>77</v>
      </c>
      <c r="G11" s="43">
        <v>1323</v>
      </c>
      <c r="H11" s="43">
        <v>3</v>
      </c>
      <c r="I11" s="43">
        <v>264</v>
      </c>
      <c r="J11" s="34">
        <f t="shared" si="1"/>
        <v>2778</v>
      </c>
      <c r="K11" s="34">
        <f t="shared" si="0"/>
        <v>6421</v>
      </c>
    </row>
    <row r="12" spans="1:11" x14ac:dyDescent="0.25">
      <c r="A12" s="47" t="s">
        <v>48</v>
      </c>
      <c r="B12" s="43">
        <v>1618</v>
      </c>
      <c r="C12" s="43">
        <v>1568</v>
      </c>
      <c r="D12" s="43">
        <v>1375</v>
      </c>
      <c r="E12" s="43">
        <v>4198</v>
      </c>
      <c r="F12" s="43">
        <v>71</v>
      </c>
      <c r="G12" s="43">
        <v>1247</v>
      </c>
      <c r="H12" s="43">
        <v>7</v>
      </c>
      <c r="I12" s="43">
        <v>709</v>
      </c>
      <c r="J12" s="34">
        <f t="shared" si="1"/>
        <v>3071</v>
      </c>
      <c r="K12" s="34">
        <f t="shared" si="0"/>
        <v>7722</v>
      </c>
    </row>
    <row r="13" spans="1:11" x14ac:dyDescent="0.25">
      <c r="A13" s="48" t="s">
        <v>49</v>
      </c>
      <c r="B13" s="43">
        <v>5004</v>
      </c>
      <c r="C13" s="43">
        <v>4788</v>
      </c>
      <c r="D13" s="43">
        <v>3123</v>
      </c>
      <c r="E13" s="43">
        <v>12415</v>
      </c>
      <c r="F13" s="43">
        <v>390</v>
      </c>
      <c r="G13" s="43">
        <v>6842</v>
      </c>
      <c r="H13" s="43">
        <v>23</v>
      </c>
      <c r="I13" s="43">
        <v>1878</v>
      </c>
      <c r="J13" s="49">
        <f t="shared" si="1"/>
        <v>8540</v>
      </c>
      <c r="K13" s="49">
        <f t="shared" si="0"/>
        <v>25923</v>
      </c>
    </row>
    <row r="14" spans="1:11" ht="12" customHeight="1" x14ac:dyDescent="0.25">
      <c r="A14" s="50" t="s">
        <v>3</v>
      </c>
      <c r="B14" s="51">
        <f>SUM(B5:B13)</f>
        <v>254458</v>
      </c>
      <c r="C14" s="51">
        <f t="shared" ref="C14:I14" si="2">SUM(C5:C13)</f>
        <v>260255</v>
      </c>
      <c r="D14" s="51">
        <f t="shared" si="2"/>
        <v>142759</v>
      </c>
      <c r="E14" s="51">
        <f t="shared" si="2"/>
        <v>408103</v>
      </c>
      <c r="F14" s="51">
        <f t="shared" si="2"/>
        <v>5820</v>
      </c>
      <c r="G14" s="51">
        <f t="shared" si="2"/>
        <v>98714</v>
      </c>
      <c r="H14" s="51">
        <f t="shared" si="2"/>
        <v>415</v>
      </c>
      <c r="I14" s="51">
        <f t="shared" si="2"/>
        <v>42024</v>
      </c>
      <c r="J14" s="52">
        <f>SUM(B14,D14,F14,H14)</f>
        <v>403452</v>
      </c>
      <c r="K14" s="52">
        <f>SUM(C14,E14,G14,I14)</f>
        <v>809096</v>
      </c>
    </row>
    <row r="16" spans="1:11" x14ac:dyDescent="0.25">
      <c r="K16" s="55"/>
    </row>
  </sheetData>
  <mergeCells count="8">
    <mergeCell ref="A1:K1"/>
    <mergeCell ref="J3:K3"/>
    <mergeCell ref="B2:I2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B26" sqref="B26:E31"/>
    </sheetView>
  </sheetViews>
  <sheetFormatPr defaultRowHeight="15" x14ac:dyDescent="0.25"/>
  <cols>
    <col min="1" max="1" width="27.42578125" customWidth="1"/>
    <col min="2" max="2" width="22.7109375" customWidth="1"/>
    <col min="3" max="3" width="13.42578125" bestFit="1" customWidth="1"/>
    <col min="4" max="4" width="17.5703125" bestFit="1" customWidth="1"/>
    <col min="5" max="5" width="16.28515625" bestFit="1" customWidth="1"/>
  </cols>
  <sheetData>
    <row r="1" spans="1:5" ht="24.75" customHeight="1" x14ac:dyDescent="0.25">
      <c r="A1" s="75" t="s">
        <v>95</v>
      </c>
      <c r="B1" s="75"/>
      <c r="C1" s="75"/>
      <c r="D1" s="75"/>
      <c r="E1" s="75"/>
    </row>
    <row r="2" spans="1:5" ht="27" x14ac:dyDescent="0.25">
      <c r="A2" s="17" t="s">
        <v>0</v>
      </c>
      <c r="B2" s="64" t="s">
        <v>65</v>
      </c>
      <c r="C2" s="64" t="s">
        <v>66</v>
      </c>
      <c r="D2" s="64" t="s">
        <v>67</v>
      </c>
      <c r="E2" s="65" t="s">
        <v>68</v>
      </c>
    </row>
    <row r="3" spans="1:5" ht="11.45" customHeight="1" x14ac:dyDescent="0.25">
      <c r="A3" s="18" t="s">
        <v>6</v>
      </c>
      <c r="B3" s="5">
        <v>516833.59</v>
      </c>
      <c r="C3" s="5">
        <v>79585.56</v>
      </c>
      <c r="D3" s="5">
        <v>200251.3</v>
      </c>
      <c r="E3" s="46">
        <f>SUM(B3:D3)</f>
        <v>796670.45</v>
      </c>
    </row>
    <row r="4" spans="1:5" ht="11.45" customHeight="1" x14ac:dyDescent="0.25">
      <c r="A4" s="4" t="s">
        <v>7</v>
      </c>
      <c r="B4" s="5">
        <v>993.43</v>
      </c>
      <c r="C4" s="5">
        <v>348.1</v>
      </c>
      <c r="D4" s="5">
        <v>41893.870000000003</v>
      </c>
      <c r="E4" s="5">
        <f t="shared" ref="E4:E24" si="0">SUM(B4:D4)</f>
        <v>43235.4</v>
      </c>
    </row>
    <row r="5" spans="1:5" ht="11.45" customHeight="1" x14ac:dyDescent="0.25">
      <c r="A5" s="4" t="s">
        <v>8</v>
      </c>
      <c r="B5" s="5">
        <v>625093.9</v>
      </c>
      <c r="C5" s="5">
        <v>27869.23</v>
      </c>
      <c r="D5" s="5">
        <v>152553.88</v>
      </c>
      <c r="E5" s="5">
        <f t="shared" si="0"/>
        <v>805517.01</v>
      </c>
    </row>
    <row r="6" spans="1:5" ht="11.45" customHeight="1" x14ac:dyDescent="0.25">
      <c r="A6" s="4" t="s">
        <v>9</v>
      </c>
      <c r="B6" s="5">
        <v>4832.9799999999996</v>
      </c>
      <c r="C6" s="5">
        <v>5156.32</v>
      </c>
      <c r="D6" s="5">
        <v>15001.76</v>
      </c>
      <c r="E6" s="5">
        <f t="shared" si="0"/>
        <v>24991.059999999998</v>
      </c>
    </row>
    <row r="7" spans="1:5" ht="11.45" customHeight="1" x14ac:dyDescent="0.25">
      <c r="A7" s="4" t="s">
        <v>12</v>
      </c>
      <c r="B7" s="5">
        <v>15902.16</v>
      </c>
      <c r="C7" s="5">
        <v>37949.449999999997</v>
      </c>
      <c r="D7" s="5">
        <v>137184.54999999999</v>
      </c>
      <c r="E7" s="5">
        <f>SUM(B7:D7)</f>
        <v>191036.15999999997</v>
      </c>
    </row>
    <row r="8" spans="1:5" ht="11.45" customHeight="1" x14ac:dyDescent="0.25">
      <c r="A8" s="6" t="s">
        <v>10</v>
      </c>
      <c r="B8" s="5">
        <v>11471.9</v>
      </c>
      <c r="C8" s="5">
        <v>20039.47</v>
      </c>
      <c r="D8" s="5">
        <v>75366.2</v>
      </c>
      <c r="E8" s="5">
        <f t="shared" si="0"/>
        <v>106877.57</v>
      </c>
    </row>
    <row r="9" spans="1:5" ht="11.45" customHeight="1" x14ac:dyDescent="0.25">
      <c r="A9" s="6" t="s">
        <v>11</v>
      </c>
      <c r="B9" s="5">
        <v>4430.26</v>
      </c>
      <c r="C9" s="5">
        <v>17909.98</v>
      </c>
      <c r="D9" s="5">
        <v>61818.35</v>
      </c>
      <c r="E9" s="5">
        <f t="shared" si="0"/>
        <v>84158.59</v>
      </c>
    </row>
    <row r="10" spans="1:5" ht="11.45" customHeight="1" x14ac:dyDescent="0.25">
      <c r="A10" s="4" t="s">
        <v>13</v>
      </c>
      <c r="B10" s="5">
        <v>489640.24</v>
      </c>
      <c r="C10" s="5">
        <v>115324.41</v>
      </c>
      <c r="D10" s="5">
        <v>93441.5</v>
      </c>
      <c r="E10" s="5">
        <f t="shared" si="0"/>
        <v>698406.15</v>
      </c>
    </row>
    <row r="11" spans="1:5" ht="11.45" customHeight="1" x14ac:dyDescent="0.25">
      <c r="A11" s="4" t="s">
        <v>14</v>
      </c>
      <c r="B11" s="5">
        <v>130224.9</v>
      </c>
      <c r="C11" s="5">
        <v>26055.73</v>
      </c>
      <c r="D11" s="5">
        <v>17775.599999999999</v>
      </c>
      <c r="E11" s="5">
        <f t="shared" si="0"/>
        <v>174056.23</v>
      </c>
    </row>
    <row r="12" spans="1:5" ht="11.45" customHeight="1" x14ac:dyDescent="0.25">
      <c r="A12" s="4" t="s">
        <v>15</v>
      </c>
      <c r="B12" s="5">
        <v>696192.82</v>
      </c>
      <c r="C12" s="5">
        <v>86784.14</v>
      </c>
      <c r="D12" s="5">
        <v>47814.8</v>
      </c>
      <c r="E12" s="5">
        <f t="shared" si="0"/>
        <v>830791.76</v>
      </c>
    </row>
    <row r="13" spans="1:5" ht="11.45" customHeight="1" x14ac:dyDescent="0.25">
      <c r="A13" s="4" t="s">
        <v>16</v>
      </c>
      <c r="B13" s="5">
        <v>289355.53000000003</v>
      </c>
      <c r="C13" s="5">
        <v>89456.63</v>
      </c>
      <c r="D13" s="5">
        <v>25914.16</v>
      </c>
      <c r="E13" s="5">
        <f t="shared" si="0"/>
        <v>404726.32</v>
      </c>
    </row>
    <row r="14" spans="1:5" ht="11.45" customHeight="1" x14ac:dyDescent="0.25">
      <c r="A14" s="4" t="s">
        <v>17</v>
      </c>
      <c r="B14" s="5">
        <v>126606.59</v>
      </c>
      <c r="C14" s="5">
        <v>18608.82</v>
      </c>
      <c r="D14" s="5">
        <v>29940</v>
      </c>
      <c r="E14" s="5">
        <f t="shared" si="0"/>
        <v>175155.41</v>
      </c>
    </row>
    <row r="15" spans="1:5" ht="11.45" customHeight="1" x14ac:dyDescent="0.25">
      <c r="A15" s="4" t="s">
        <v>18</v>
      </c>
      <c r="B15" s="5">
        <v>252125.77</v>
      </c>
      <c r="C15" s="5">
        <v>20033.689999999999</v>
      </c>
      <c r="D15" s="5">
        <v>31143.85</v>
      </c>
      <c r="E15" s="5">
        <f t="shared" si="0"/>
        <v>303303.30999999994</v>
      </c>
    </row>
    <row r="16" spans="1:5" ht="11.45" customHeight="1" x14ac:dyDescent="0.25">
      <c r="A16" s="4" t="s">
        <v>19</v>
      </c>
      <c r="B16" s="5">
        <v>222408.6</v>
      </c>
      <c r="C16" s="5">
        <v>62379</v>
      </c>
      <c r="D16" s="5">
        <v>66251.509999999995</v>
      </c>
      <c r="E16" s="5">
        <f t="shared" si="0"/>
        <v>351039.11</v>
      </c>
    </row>
    <row r="17" spans="1:5" ht="11.45" customHeight="1" x14ac:dyDescent="0.25">
      <c r="A17" s="4" t="s">
        <v>20</v>
      </c>
      <c r="B17" s="5">
        <v>80557.009999999995</v>
      </c>
      <c r="C17" s="5">
        <v>36914.06</v>
      </c>
      <c r="D17" s="5">
        <v>39537.29</v>
      </c>
      <c r="E17" s="5">
        <f t="shared" si="0"/>
        <v>157008.35999999999</v>
      </c>
    </row>
    <row r="18" spans="1:5" ht="11.45" customHeight="1" x14ac:dyDescent="0.25">
      <c r="A18" s="4" t="s">
        <v>21</v>
      </c>
      <c r="B18" s="5">
        <v>75066.38</v>
      </c>
      <c r="C18" s="5">
        <v>8411.02</v>
      </c>
      <c r="D18" s="5">
        <v>12306.74</v>
      </c>
      <c r="E18" s="5">
        <f t="shared" si="0"/>
        <v>95784.140000000014</v>
      </c>
    </row>
    <row r="19" spans="1:5" ht="11.45" customHeight="1" x14ac:dyDescent="0.25">
      <c r="A19" s="4" t="s">
        <v>22</v>
      </c>
      <c r="B19" s="5">
        <v>146704.74</v>
      </c>
      <c r="C19" s="5">
        <v>59962.400000000001</v>
      </c>
      <c r="D19" s="5">
        <v>54864.800000000003</v>
      </c>
      <c r="E19" s="5">
        <f t="shared" si="0"/>
        <v>261531.94</v>
      </c>
    </row>
    <row r="20" spans="1:5" ht="11.45" customHeight="1" x14ac:dyDescent="0.25">
      <c r="A20" s="4" t="s">
        <v>23</v>
      </c>
      <c r="B20" s="5">
        <v>458941.54</v>
      </c>
      <c r="C20" s="5">
        <v>298767.81</v>
      </c>
      <c r="D20" s="5">
        <v>89139.1</v>
      </c>
      <c r="E20" s="5">
        <f t="shared" si="0"/>
        <v>846848.45</v>
      </c>
    </row>
    <row r="21" spans="1:5" ht="11.45" customHeight="1" x14ac:dyDescent="0.25">
      <c r="A21" s="4" t="s">
        <v>24</v>
      </c>
      <c r="B21" s="5">
        <v>150724.99</v>
      </c>
      <c r="C21" s="5">
        <v>23492.55</v>
      </c>
      <c r="D21" s="5">
        <v>73303.12</v>
      </c>
      <c r="E21" s="5">
        <f t="shared" si="0"/>
        <v>247520.65999999997</v>
      </c>
    </row>
    <row r="22" spans="1:5" ht="11.45" customHeight="1" x14ac:dyDescent="0.25">
      <c r="A22" s="4" t="s">
        <v>25</v>
      </c>
      <c r="B22" s="5">
        <v>72451.69</v>
      </c>
      <c r="C22" s="5">
        <v>107076.88</v>
      </c>
      <c r="D22" s="5">
        <v>81699.06</v>
      </c>
      <c r="E22" s="5">
        <f t="shared" si="0"/>
        <v>261227.63</v>
      </c>
    </row>
    <row r="23" spans="1:5" ht="11.45" customHeight="1" x14ac:dyDescent="0.25">
      <c r="A23" s="4" t="s">
        <v>26</v>
      </c>
      <c r="B23" s="5">
        <v>358743.66</v>
      </c>
      <c r="C23" s="5">
        <v>200522.38</v>
      </c>
      <c r="D23" s="5">
        <v>207188.27</v>
      </c>
      <c r="E23" s="5">
        <f t="shared" si="0"/>
        <v>766454.31</v>
      </c>
    </row>
    <row r="24" spans="1:5" ht="11.45" customHeight="1" x14ac:dyDescent="0.25">
      <c r="A24" s="22" t="s">
        <v>27</v>
      </c>
      <c r="B24" s="23">
        <v>334503.01</v>
      </c>
      <c r="C24" s="23">
        <v>28061.439999999999</v>
      </c>
      <c r="D24" s="23">
        <v>414617.81</v>
      </c>
      <c r="E24" s="23">
        <f t="shared" si="0"/>
        <v>777182.26</v>
      </c>
    </row>
    <row r="25" spans="1:5" ht="12" customHeight="1" x14ac:dyDescent="0.25">
      <c r="A25" s="30" t="s">
        <v>3</v>
      </c>
      <c r="B25" s="31">
        <f>SUM(B3:B24)-SUM(B8:B9)</f>
        <v>5047903.53</v>
      </c>
      <c r="C25" s="31">
        <f>SUM(C3:C24)-SUM(C8:C9)</f>
        <v>1332759.6199999999</v>
      </c>
      <c r="D25" s="31">
        <f>SUM(D3:D24)-SUM(D8:D9)</f>
        <v>1831822.97</v>
      </c>
      <c r="E25" s="31">
        <f>SUM(E3:E24)-SUM(E8:E9)</f>
        <v>8212486.1199999992</v>
      </c>
    </row>
    <row r="26" spans="1:5" x14ac:dyDescent="0.25">
      <c r="A26" s="4" t="s">
        <v>28</v>
      </c>
      <c r="B26" s="5">
        <f>SUM(B3:B6)</f>
        <v>1147753.8999999999</v>
      </c>
      <c r="C26" s="5">
        <f t="shared" ref="C26:E26" si="1">SUM(C3:C6)</f>
        <v>112959.20999999999</v>
      </c>
      <c r="D26" s="5">
        <f t="shared" si="1"/>
        <v>409700.81</v>
      </c>
      <c r="E26" s="5">
        <f t="shared" si="1"/>
        <v>1670413.92</v>
      </c>
    </row>
    <row r="27" spans="1:5" x14ac:dyDescent="0.25">
      <c r="A27" s="4" t="s">
        <v>29</v>
      </c>
      <c r="B27" s="5">
        <f>SUM(B7:B12)-SUM(B8:B9)</f>
        <v>1331960.1199999999</v>
      </c>
      <c r="C27" s="5">
        <f t="shared" ref="C27:E27" si="2">SUM(C7:C12)-SUM(C8:C9)</f>
        <v>266113.73</v>
      </c>
      <c r="D27" s="5">
        <f t="shared" si="2"/>
        <v>296216.44999999995</v>
      </c>
      <c r="E27" s="5">
        <f t="shared" si="2"/>
        <v>1894290.3</v>
      </c>
    </row>
    <row r="28" spans="1:5" x14ac:dyDescent="0.25">
      <c r="A28" s="4" t="s">
        <v>30</v>
      </c>
      <c r="B28" s="5">
        <f>SUM(B13:B16)</f>
        <v>890496.49</v>
      </c>
      <c r="C28" s="5">
        <f t="shared" ref="C28:E28" si="3">SUM(C13:C16)</f>
        <v>190478.14</v>
      </c>
      <c r="D28" s="5">
        <f t="shared" si="3"/>
        <v>153249.52000000002</v>
      </c>
      <c r="E28" s="5">
        <f t="shared" si="3"/>
        <v>1234224.1499999999</v>
      </c>
    </row>
    <row r="29" spans="1:5" x14ac:dyDescent="0.25">
      <c r="A29" s="4" t="s">
        <v>31</v>
      </c>
      <c r="B29" s="5">
        <f>SUM(B17:B22)</f>
        <v>984446.34999999986</v>
      </c>
      <c r="C29" s="5">
        <f t="shared" ref="C29:E29" si="4">SUM(C17:C22)</f>
        <v>534624.72</v>
      </c>
      <c r="D29" s="5">
        <f t="shared" si="4"/>
        <v>350850.11</v>
      </c>
      <c r="E29" s="5">
        <f t="shared" si="4"/>
        <v>1869921.1799999997</v>
      </c>
    </row>
    <row r="30" spans="1:5" x14ac:dyDescent="0.25">
      <c r="A30" s="4" t="s">
        <v>32</v>
      </c>
      <c r="B30" s="23">
        <f>SUM(B23:B24)</f>
        <v>693246.66999999993</v>
      </c>
      <c r="C30" s="23">
        <f t="shared" ref="C30:E30" si="5">SUM(C23:C24)</f>
        <v>228583.82</v>
      </c>
      <c r="D30" s="23">
        <f t="shared" si="5"/>
        <v>621806.07999999996</v>
      </c>
      <c r="E30" s="23">
        <f t="shared" si="5"/>
        <v>1543636.57</v>
      </c>
    </row>
    <row r="31" spans="1:5" x14ac:dyDescent="0.25">
      <c r="A31" s="9" t="s">
        <v>3</v>
      </c>
      <c r="B31" s="31">
        <f>SUM(B26:B30)</f>
        <v>5047903.5299999993</v>
      </c>
      <c r="C31" s="31">
        <f t="shared" ref="C31:E31" si="6">SUM(C26:C30)</f>
        <v>1332759.6199999999</v>
      </c>
      <c r="D31" s="31">
        <f t="shared" si="6"/>
        <v>1831822.9700000002</v>
      </c>
      <c r="E31" s="31">
        <f t="shared" si="6"/>
        <v>8212486.1199999992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B26 B28:B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18" workbookViewId="0">
      <selection activeCell="B27" sqref="B27:U32"/>
    </sheetView>
  </sheetViews>
  <sheetFormatPr defaultRowHeight="15" x14ac:dyDescent="0.25"/>
  <cols>
    <col min="1" max="1" width="32.28515625" bestFit="1" customWidth="1"/>
    <col min="2" max="2" width="7.140625" bestFit="1" customWidth="1"/>
    <col min="3" max="3" width="9.5703125" bestFit="1" customWidth="1"/>
    <col min="4" max="4" width="6.85546875" bestFit="1" customWidth="1"/>
    <col min="5" max="5" width="9" bestFit="1" customWidth="1"/>
    <col min="6" max="6" width="7.7109375" bestFit="1" customWidth="1"/>
    <col min="7" max="7" width="9" bestFit="1" customWidth="1"/>
    <col min="8" max="8" width="7.140625" bestFit="1" customWidth="1"/>
    <col min="9" max="9" width="9.28515625" bestFit="1" customWidth="1"/>
    <col min="10" max="10" width="6.28515625" bestFit="1" customWidth="1"/>
    <col min="11" max="11" width="9.28515625" bestFit="1" customWidth="1"/>
    <col min="12" max="12" width="6.85546875" bestFit="1" customWidth="1"/>
    <col min="13" max="13" width="9.28515625" bestFit="1" customWidth="1"/>
    <col min="14" max="14" width="5.7109375" bestFit="1" customWidth="1"/>
    <col min="15" max="15" width="8" bestFit="1" customWidth="1"/>
    <col min="16" max="16" width="6.85546875" bestFit="1" customWidth="1"/>
    <col min="17" max="17" width="9.28515625" bestFit="1" customWidth="1"/>
    <col min="18" max="18" width="7.140625" bestFit="1" customWidth="1"/>
    <col min="19" max="19" width="5.140625" bestFit="1" customWidth="1"/>
    <col min="20" max="20" width="8.28515625" bestFit="1" customWidth="1"/>
    <col min="21" max="21" width="9.85546875" bestFit="1" customWidth="1"/>
  </cols>
  <sheetData>
    <row r="1" spans="1:22" x14ac:dyDescent="0.25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2" ht="26.25" customHeight="1" x14ac:dyDescent="0.25">
      <c r="A2" s="83" t="s">
        <v>69</v>
      </c>
      <c r="B2" s="82" t="s">
        <v>70</v>
      </c>
      <c r="C2" s="82"/>
      <c r="D2" s="82" t="s">
        <v>71</v>
      </c>
      <c r="E2" s="82"/>
      <c r="F2" s="82" t="s">
        <v>72</v>
      </c>
      <c r="G2" s="82"/>
      <c r="H2" s="82" t="s">
        <v>73</v>
      </c>
      <c r="I2" s="82"/>
      <c r="J2" s="82" t="s">
        <v>74</v>
      </c>
      <c r="K2" s="82"/>
      <c r="L2" s="82" t="s">
        <v>75</v>
      </c>
      <c r="M2" s="82"/>
      <c r="N2" s="82" t="s">
        <v>76</v>
      </c>
      <c r="O2" s="82"/>
      <c r="P2" s="82" t="s">
        <v>77</v>
      </c>
      <c r="Q2" s="82"/>
      <c r="R2" s="82" t="s">
        <v>78</v>
      </c>
      <c r="S2" s="82"/>
      <c r="T2" s="82" t="s">
        <v>79</v>
      </c>
      <c r="U2" s="82"/>
    </row>
    <row r="3" spans="1:22" x14ac:dyDescent="0.25">
      <c r="A3" s="84"/>
      <c r="B3" s="53" t="s">
        <v>51</v>
      </c>
      <c r="C3" s="53" t="s">
        <v>82</v>
      </c>
      <c r="D3" s="53" t="s">
        <v>51</v>
      </c>
      <c r="E3" s="53" t="s">
        <v>82</v>
      </c>
      <c r="F3" s="53" t="s">
        <v>51</v>
      </c>
      <c r="G3" s="53" t="s">
        <v>82</v>
      </c>
      <c r="H3" s="53" t="s">
        <v>51</v>
      </c>
      <c r="I3" s="53" t="s">
        <v>82</v>
      </c>
      <c r="J3" s="53" t="s">
        <v>51</v>
      </c>
      <c r="K3" s="53" t="s">
        <v>82</v>
      </c>
      <c r="L3" s="53" t="s">
        <v>51</v>
      </c>
      <c r="M3" s="53" t="s">
        <v>82</v>
      </c>
      <c r="N3" s="53" t="s">
        <v>51</v>
      </c>
      <c r="O3" s="53" t="s">
        <v>82</v>
      </c>
      <c r="P3" s="53" t="s">
        <v>51</v>
      </c>
      <c r="Q3" s="53" t="s">
        <v>82</v>
      </c>
      <c r="R3" s="53" t="s">
        <v>51</v>
      </c>
      <c r="S3" s="53" t="s">
        <v>82</v>
      </c>
      <c r="T3" s="53" t="s">
        <v>51</v>
      </c>
      <c r="U3" s="53" t="s">
        <v>82</v>
      </c>
    </row>
    <row r="4" spans="1:22" x14ac:dyDescent="0.25">
      <c r="A4" s="4" t="s">
        <v>6</v>
      </c>
      <c r="B4" s="5">
        <v>9809</v>
      </c>
      <c r="C4" s="5">
        <v>901601</v>
      </c>
      <c r="D4" s="5">
        <v>704</v>
      </c>
      <c r="E4" s="5">
        <v>114882</v>
      </c>
      <c r="F4" s="5">
        <v>9395</v>
      </c>
      <c r="G4" s="5">
        <v>735219</v>
      </c>
      <c r="H4" s="5">
        <v>5140</v>
      </c>
      <c r="I4" s="5">
        <v>805039</v>
      </c>
      <c r="J4" s="5">
        <v>860</v>
      </c>
      <c r="K4" s="5">
        <v>1358849</v>
      </c>
      <c r="L4" s="5">
        <v>1882</v>
      </c>
      <c r="M4" s="5">
        <v>187318</v>
      </c>
      <c r="N4" s="5">
        <v>53</v>
      </c>
      <c r="O4" s="5">
        <v>15849</v>
      </c>
      <c r="P4" s="5">
        <v>2308</v>
      </c>
      <c r="Q4" s="5">
        <v>251170</v>
      </c>
      <c r="R4" s="5">
        <v>1180</v>
      </c>
      <c r="S4" s="5">
        <v>0</v>
      </c>
      <c r="T4" s="19">
        <f>SUM(B4,D4,F4,H4,J4,L4,N4,P4,R4)</f>
        <v>31331</v>
      </c>
      <c r="U4" s="19">
        <f>SUM(C4,E4,G4,I4,K4,M4,O4,Q4,S4)</f>
        <v>4369927</v>
      </c>
      <c r="V4" s="54"/>
    </row>
    <row r="5" spans="1:22" x14ac:dyDescent="0.25">
      <c r="A5" s="4" t="s">
        <v>80</v>
      </c>
      <c r="B5" s="5">
        <v>69</v>
      </c>
      <c r="C5" s="5">
        <v>1166</v>
      </c>
      <c r="D5" s="5">
        <v>1</v>
      </c>
      <c r="E5" s="5">
        <v>11</v>
      </c>
      <c r="F5" s="5">
        <v>112</v>
      </c>
      <c r="G5" s="5">
        <v>2962</v>
      </c>
      <c r="H5" s="5">
        <v>601</v>
      </c>
      <c r="I5" s="5">
        <v>30163</v>
      </c>
      <c r="J5" s="5">
        <v>1</v>
      </c>
      <c r="K5" s="5">
        <v>14</v>
      </c>
      <c r="L5" s="5">
        <v>23</v>
      </c>
      <c r="M5" s="5">
        <v>540</v>
      </c>
      <c r="N5" s="5">
        <v>2</v>
      </c>
      <c r="O5" s="5">
        <v>74</v>
      </c>
      <c r="P5" s="5">
        <v>36</v>
      </c>
      <c r="Q5" s="5">
        <v>1239</v>
      </c>
      <c r="R5" s="5">
        <v>21</v>
      </c>
      <c r="S5" s="5">
        <v>0</v>
      </c>
      <c r="T5" s="19">
        <f t="shared" ref="T5:U26" si="0">SUM(B5,D5,F5,H5,J5,L5,N5,P5,R5)</f>
        <v>866</v>
      </c>
      <c r="U5" s="19">
        <f t="shared" si="0"/>
        <v>36169</v>
      </c>
      <c r="V5" s="54"/>
    </row>
    <row r="6" spans="1:22" x14ac:dyDescent="0.25">
      <c r="A6" s="4" t="s">
        <v>8</v>
      </c>
      <c r="B6" s="5">
        <v>12137</v>
      </c>
      <c r="C6" s="5">
        <v>1434001</v>
      </c>
      <c r="D6" s="5">
        <v>811</v>
      </c>
      <c r="E6" s="5">
        <v>154111</v>
      </c>
      <c r="F6" s="5">
        <v>2224</v>
      </c>
      <c r="G6" s="5">
        <v>83185</v>
      </c>
      <c r="H6" s="5">
        <v>6313</v>
      </c>
      <c r="I6" s="5">
        <v>2388807</v>
      </c>
      <c r="J6" s="5">
        <v>1587</v>
      </c>
      <c r="K6" s="5">
        <v>5138258</v>
      </c>
      <c r="L6" s="5">
        <v>1101</v>
      </c>
      <c r="M6" s="5">
        <v>212045</v>
      </c>
      <c r="N6" s="5">
        <v>231</v>
      </c>
      <c r="O6" s="5">
        <v>209440</v>
      </c>
      <c r="P6" s="5">
        <v>1475</v>
      </c>
      <c r="Q6" s="5">
        <v>333917</v>
      </c>
      <c r="R6" s="5">
        <v>2159</v>
      </c>
      <c r="S6" s="5">
        <v>0</v>
      </c>
      <c r="T6" s="19">
        <f t="shared" si="0"/>
        <v>28038</v>
      </c>
      <c r="U6" s="19">
        <f t="shared" si="0"/>
        <v>9953764</v>
      </c>
      <c r="V6" s="54"/>
    </row>
    <row r="7" spans="1:22" x14ac:dyDescent="0.25">
      <c r="A7" s="4" t="s">
        <v>9</v>
      </c>
      <c r="B7" s="5">
        <v>468</v>
      </c>
      <c r="C7" s="5">
        <v>9342</v>
      </c>
      <c r="D7" s="5">
        <v>1102</v>
      </c>
      <c r="E7" s="5">
        <v>80202</v>
      </c>
      <c r="F7" s="5">
        <v>1006</v>
      </c>
      <c r="G7" s="5">
        <v>15597</v>
      </c>
      <c r="H7" s="5">
        <v>333</v>
      </c>
      <c r="I7" s="5">
        <v>15230</v>
      </c>
      <c r="J7" s="5">
        <v>13</v>
      </c>
      <c r="K7" s="5">
        <v>1440</v>
      </c>
      <c r="L7" s="5">
        <v>1205</v>
      </c>
      <c r="M7" s="5">
        <v>10990</v>
      </c>
      <c r="N7" s="5">
        <v>14</v>
      </c>
      <c r="O7" s="5">
        <v>298</v>
      </c>
      <c r="P7" s="5">
        <v>154</v>
      </c>
      <c r="Q7" s="5">
        <v>4368</v>
      </c>
      <c r="R7" s="5">
        <v>791</v>
      </c>
      <c r="S7" s="5">
        <v>0</v>
      </c>
      <c r="T7" s="19">
        <f t="shared" si="0"/>
        <v>5086</v>
      </c>
      <c r="U7" s="19">
        <f t="shared" si="0"/>
        <v>137467</v>
      </c>
      <c r="V7" s="54"/>
    </row>
    <row r="8" spans="1:22" x14ac:dyDescent="0.25">
      <c r="A8" s="4" t="s">
        <v>81</v>
      </c>
      <c r="B8" s="5">
        <v>2170</v>
      </c>
      <c r="C8" s="5">
        <v>77321</v>
      </c>
      <c r="D8" s="5">
        <v>122</v>
      </c>
      <c r="E8" s="5">
        <v>84744</v>
      </c>
      <c r="F8" s="5">
        <v>11123</v>
      </c>
      <c r="G8" s="5">
        <v>378942</v>
      </c>
      <c r="H8" s="5">
        <v>5669</v>
      </c>
      <c r="I8" s="5">
        <v>223925</v>
      </c>
      <c r="J8" s="5">
        <v>103</v>
      </c>
      <c r="K8" s="5">
        <v>29671</v>
      </c>
      <c r="L8" s="5">
        <v>269</v>
      </c>
      <c r="M8" s="5">
        <v>18366</v>
      </c>
      <c r="N8" s="5">
        <v>81</v>
      </c>
      <c r="O8" s="5">
        <v>3174</v>
      </c>
      <c r="P8" s="5">
        <v>487</v>
      </c>
      <c r="Q8" s="5">
        <v>22434</v>
      </c>
      <c r="R8" s="5">
        <v>649</v>
      </c>
      <c r="S8" s="5">
        <v>0</v>
      </c>
      <c r="T8" s="19">
        <f>SUM(B8,D8,F8,H8,J8,L8,N8,P8,R8)</f>
        <v>20673</v>
      </c>
      <c r="U8" s="19">
        <f>SUM(C8,E8,G8,I8,K8,M8,O8,Q8,S8)</f>
        <v>838577</v>
      </c>
      <c r="V8" s="54"/>
    </row>
    <row r="9" spans="1:22" x14ac:dyDescent="0.25">
      <c r="A9" s="6" t="s">
        <v>10</v>
      </c>
      <c r="B9" s="7">
        <v>1212</v>
      </c>
      <c r="C9" s="7">
        <v>61491</v>
      </c>
      <c r="D9" s="7">
        <v>63</v>
      </c>
      <c r="E9" s="7">
        <v>80257</v>
      </c>
      <c r="F9" s="7">
        <v>5420</v>
      </c>
      <c r="G9" s="7">
        <v>193863</v>
      </c>
      <c r="H9" s="7">
        <v>4877</v>
      </c>
      <c r="I9" s="7">
        <v>150305</v>
      </c>
      <c r="J9" s="7">
        <v>74</v>
      </c>
      <c r="K9" s="7">
        <v>5372</v>
      </c>
      <c r="L9" s="7">
        <v>80</v>
      </c>
      <c r="M9" s="7">
        <v>5736</v>
      </c>
      <c r="N9" s="7">
        <v>79</v>
      </c>
      <c r="O9" s="7">
        <v>2788</v>
      </c>
      <c r="P9" s="7">
        <v>323</v>
      </c>
      <c r="Q9" s="7">
        <v>14927</v>
      </c>
      <c r="R9" s="7">
        <v>359</v>
      </c>
      <c r="S9" s="7">
        <v>0</v>
      </c>
      <c r="T9" s="20">
        <f t="shared" si="0"/>
        <v>12487</v>
      </c>
      <c r="U9" s="20">
        <f t="shared" si="0"/>
        <v>514739</v>
      </c>
      <c r="V9" s="54"/>
    </row>
    <row r="10" spans="1:22" x14ac:dyDescent="0.25">
      <c r="A10" s="6" t="s">
        <v>11</v>
      </c>
      <c r="B10" s="7">
        <v>958</v>
      </c>
      <c r="C10" s="7">
        <v>15830</v>
      </c>
      <c r="D10" s="7">
        <v>59</v>
      </c>
      <c r="E10" s="7">
        <v>4487</v>
      </c>
      <c r="F10" s="7">
        <v>5703</v>
      </c>
      <c r="G10" s="7">
        <v>185079</v>
      </c>
      <c r="H10" s="7">
        <v>792</v>
      </c>
      <c r="I10" s="7">
        <v>73620</v>
      </c>
      <c r="J10" s="7">
        <v>29</v>
      </c>
      <c r="K10" s="7">
        <v>24299</v>
      </c>
      <c r="L10" s="7">
        <v>189</v>
      </c>
      <c r="M10" s="7">
        <v>12630</v>
      </c>
      <c r="N10" s="7">
        <v>2</v>
      </c>
      <c r="O10" s="7">
        <v>386</v>
      </c>
      <c r="P10" s="7">
        <v>164</v>
      </c>
      <c r="Q10" s="7">
        <v>7507</v>
      </c>
      <c r="R10" s="7">
        <v>290</v>
      </c>
      <c r="S10" s="7">
        <v>0</v>
      </c>
      <c r="T10" s="20">
        <f t="shared" si="0"/>
        <v>8186</v>
      </c>
      <c r="U10" s="20">
        <f t="shared" si="0"/>
        <v>323838</v>
      </c>
      <c r="V10" s="54"/>
    </row>
    <row r="11" spans="1:22" x14ac:dyDescent="0.25">
      <c r="A11" s="4" t="s">
        <v>13</v>
      </c>
      <c r="B11" s="5">
        <v>14443</v>
      </c>
      <c r="C11" s="5">
        <v>1160475</v>
      </c>
      <c r="D11" s="5">
        <v>918</v>
      </c>
      <c r="E11" s="5">
        <v>240102</v>
      </c>
      <c r="F11" s="5">
        <v>14931</v>
      </c>
      <c r="G11" s="5">
        <v>1744129</v>
      </c>
      <c r="H11" s="5">
        <v>3549</v>
      </c>
      <c r="I11" s="5">
        <v>797671</v>
      </c>
      <c r="J11" s="5">
        <v>1237</v>
      </c>
      <c r="K11" s="5">
        <v>2074151</v>
      </c>
      <c r="L11" s="5">
        <v>2973</v>
      </c>
      <c r="M11" s="5">
        <v>576699</v>
      </c>
      <c r="N11" s="5">
        <v>89</v>
      </c>
      <c r="O11" s="5">
        <v>21912</v>
      </c>
      <c r="P11" s="5">
        <v>1267</v>
      </c>
      <c r="Q11" s="5">
        <v>231353</v>
      </c>
      <c r="R11" s="5">
        <v>3953</v>
      </c>
      <c r="S11" s="5">
        <v>0</v>
      </c>
      <c r="T11" s="19">
        <f t="shared" si="0"/>
        <v>43360</v>
      </c>
      <c r="U11" s="19">
        <f t="shared" si="0"/>
        <v>6846492</v>
      </c>
      <c r="V11" s="54"/>
    </row>
    <row r="12" spans="1:22" x14ac:dyDescent="0.25">
      <c r="A12" s="4" t="s">
        <v>14</v>
      </c>
      <c r="B12" s="5">
        <v>3354</v>
      </c>
      <c r="C12" s="5">
        <v>162165</v>
      </c>
      <c r="D12" s="5">
        <v>274</v>
      </c>
      <c r="E12" s="5">
        <v>111148</v>
      </c>
      <c r="F12" s="5">
        <v>1744</v>
      </c>
      <c r="G12" s="5">
        <v>182709</v>
      </c>
      <c r="H12" s="5">
        <v>606</v>
      </c>
      <c r="I12" s="5">
        <v>117917</v>
      </c>
      <c r="J12" s="5">
        <v>155</v>
      </c>
      <c r="K12" s="5">
        <v>253014</v>
      </c>
      <c r="L12" s="5">
        <v>590</v>
      </c>
      <c r="M12" s="5">
        <v>74943</v>
      </c>
      <c r="N12" s="5">
        <v>14</v>
      </c>
      <c r="O12" s="5">
        <v>2274</v>
      </c>
      <c r="P12" s="5">
        <v>324</v>
      </c>
      <c r="Q12" s="5">
        <v>32358</v>
      </c>
      <c r="R12" s="5">
        <v>660</v>
      </c>
      <c r="S12" s="5">
        <v>0</v>
      </c>
      <c r="T12" s="19">
        <f t="shared" si="0"/>
        <v>7721</v>
      </c>
      <c r="U12" s="19">
        <f t="shared" si="0"/>
        <v>936528</v>
      </c>
      <c r="V12" s="54"/>
    </row>
    <row r="13" spans="1:22" x14ac:dyDescent="0.25">
      <c r="A13" s="4" t="s">
        <v>15</v>
      </c>
      <c r="B13" s="5">
        <v>13586</v>
      </c>
      <c r="C13" s="5">
        <v>1567111</v>
      </c>
      <c r="D13" s="5">
        <v>638</v>
      </c>
      <c r="E13" s="5">
        <v>435179</v>
      </c>
      <c r="F13" s="5">
        <v>8285</v>
      </c>
      <c r="G13" s="5">
        <v>868507</v>
      </c>
      <c r="H13" s="5">
        <v>3290</v>
      </c>
      <c r="I13" s="5">
        <v>892900</v>
      </c>
      <c r="J13" s="5">
        <v>556</v>
      </c>
      <c r="K13" s="5">
        <v>1649142</v>
      </c>
      <c r="L13" s="5">
        <v>3109</v>
      </c>
      <c r="M13" s="5">
        <v>601962</v>
      </c>
      <c r="N13" s="5">
        <v>67</v>
      </c>
      <c r="O13" s="5">
        <v>25151</v>
      </c>
      <c r="P13" s="5">
        <v>1106</v>
      </c>
      <c r="Q13" s="5">
        <v>221301</v>
      </c>
      <c r="R13" s="5">
        <v>4624</v>
      </c>
      <c r="S13" s="5">
        <v>0</v>
      </c>
      <c r="T13" s="19">
        <f t="shared" si="0"/>
        <v>35261</v>
      </c>
      <c r="U13" s="19">
        <f t="shared" si="0"/>
        <v>6261253</v>
      </c>
      <c r="V13" s="54"/>
    </row>
    <row r="14" spans="1:22" x14ac:dyDescent="0.25">
      <c r="A14" s="4" t="s">
        <v>16</v>
      </c>
      <c r="B14" s="5">
        <v>5758</v>
      </c>
      <c r="C14" s="5">
        <v>633076</v>
      </c>
      <c r="D14" s="5">
        <v>1297</v>
      </c>
      <c r="E14" s="5">
        <v>312428</v>
      </c>
      <c r="F14" s="5">
        <v>5257</v>
      </c>
      <c r="G14" s="5">
        <v>562253</v>
      </c>
      <c r="H14" s="5">
        <v>1326</v>
      </c>
      <c r="I14" s="5">
        <v>160300</v>
      </c>
      <c r="J14" s="5">
        <v>190</v>
      </c>
      <c r="K14" s="5">
        <v>140985</v>
      </c>
      <c r="L14" s="5">
        <v>1850</v>
      </c>
      <c r="M14" s="5">
        <v>213933</v>
      </c>
      <c r="N14" s="5">
        <v>92</v>
      </c>
      <c r="O14" s="5">
        <v>11772</v>
      </c>
      <c r="P14" s="5">
        <v>1114</v>
      </c>
      <c r="Q14" s="5">
        <v>122645</v>
      </c>
      <c r="R14" s="5">
        <v>2445</v>
      </c>
      <c r="S14" s="5">
        <v>0</v>
      </c>
      <c r="T14" s="19">
        <f t="shared" si="0"/>
        <v>19329</v>
      </c>
      <c r="U14" s="19">
        <f t="shared" si="0"/>
        <v>2157392</v>
      </c>
      <c r="V14" s="54"/>
    </row>
    <row r="15" spans="1:22" x14ac:dyDescent="0.25">
      <c r="A15" s="4" t="s">
        <v>17</v>
      </c>
      <c r="B15" s="5">
        <v>2987</v>
      </c>
      <c r="C15" s="5">
        <v>335608</v>
      </c>
      <c r="D15" s="5">
        <v>54</v>
      </c>
      <c r="E15" s="5">
        <v>13836</v>
      </c>
      <c r="F15" s="5">
        <v>774</v>
      </c>
      <c r="G15" s="5">
        <v>45108</v>
      </c>
      <c r="H15" s="5">
        <v>534</v>
      </c>
      <c r="I15" s="5">
        <v>59151</v>
      </c>
      <c r="J15" s="5">
        <v>182</v>
      </c>
      <c r="K15" s="5">
        <v>236015</v>
      </c>
      <c r="L15" s="5">
        <v>626</v>
      </c>
      <c r="M15" s="5">
        <v>68753</v>
      </c>
      <c r="N15" s="5">
        <v>77</v>
      </c>
      <c r="O15" s="5">
        <v>8175</v>
      </c>
      <c r="P15" s="5">
        <v>558</v>
      </c>
      <c r="Q15" s="5">
        <v>47543</v>
      </c>
      <c r="R15" s="5">
        <v>418</v>
      </c>
      <c r="S15" s="5">
        <v>0</v>
      </c>
      <c r="T15" s="19">
        <f t="shared" si="0"/>
        <v>6210</v>
      </c>
      <c r="U15" s="19">
        <f t="shared" si="0"/>
        <v>814189</v>
      </c>
      <c r="V15" s="54"/>
    </row>
    <row r="16" spans="1:22" x14ac:dyDescent="0.25">
      <c r="A16" s="4" t="s">
        <v>18</v>
      </c>
      <c r="B16" s="5">
        <v>6663</v>
      </c>
      <c r="C16" s="5">
        <v>824820</v>
      </c>
      <c r="D16" s="5">
        <v>237</v>
      </c>
      <c r="E16" s="5">
        <v>34861</v>
      </c>
      <c r="F16" s="5">
        <v>1009</v>
      </c>
      <c r="G16" s="5">
        <v>79211</v>
      </c>
      <c r="H16" s="5">
        <v>344</v>
      </c>
      <c r="I16" s="5">
        <v>44320</v>
      </c>
      <c r="J16" s="5">
        <v>221</v>
      </c>
      <c r="K16" s="5">
        <v>194097</v>
      </c>
      <c r="L16" s="5">
        <v>931</v>
      </c>
      <c r="M16" s="5">
        <v>131528</v>
      </c>
      <c r="N16" s="5">
        <v>68</v>
      </c>
      <c r="O16" s="5">
        <v>7387</v>
      </c>
      <c r="P16" s="5">
        <v>719</v>
      </c>
      <c r="Q16" s="5">
        <v>83683</v>
      </c>
      <c r="R16" s="5">
        <v>921</v>
      </c>
      <c r="S16" s="5">
        <v>0</v>
      </c>
      <c r="T16" s="19">
        <f t="shared" si="0"/>
        <v>11113</v>
      </c>
      <c r="U16" s="19">
        <f t="shared" si="0"/>
        <v>1399907</v>
      </c>
      <c r="V16" s="54"/>
    </row>
    <row r="17" spans="1:22" x14ac:dyDescent="0.25">
      <c r="A17" s="4" t="s">
        <v>19</v>
      </c>
      <c r="B17" s="5">
        <v>5588</v>
      </c>
      <c r="C17" s="5">
        <v>634979</v>
      </c>
      <c r="D17" s="5">
        <v>804</v>
      </c>
      <c r="E17" s="5">
        <v>150867</v>
      </c>
      <c r="F17" s="5">
        <v>5112</v>
      </c>
      <c r="G17" s="5">
        <v>346353</v>
      </c>
      <c r="H17" s="5">
        <v>2867</v>
      </c>
      <c r="I17" s="5">
        <v>402058</v>
      </c>
      <c r="J17" s="5">
        <v>191</v>
      </c>
      <c r="K17" s="5">
        <v>116532</v>
      </c>
      <c r="L17" s="5">
        <v>2058</v>
      </c>
      <c r="M17" s="5">
        <v>319789</v>
      </c>
      <c r="N17" s="5">
        <v>85</v>
      </c>
      <c r="O17" s="5">
        <v>10396</v>
      </c>
      <c r="P17" s="5">
        <v>795</v>
      </c>
      <c r="Q17" s="5">
        <v>128500</v>
      </c>
      <c r="R17" s="5">
        <v>1817</v>
      </c>
      <c r="S17" s="5">
        <v>0</v>
      </c>
      <c r="T17" s="19">
        <f t="shared" si="0"/>
        <v>19317</v>
      </c>
      <c r="U17" s="19">
        <f t="shared" si="0"/>
        <v>2109474</v>
      </c>
      <c r="V17" s="54"/>
    </row>
    <row r="18" spans="1:22" x14ac:dyDescent="0.25">
      <c r="A18" s="4" t="s">
        <v>20</v>
      </c>
      <c r="B18" s="5">
        <v>2350</v>
      </c>
      <c r="C18" s="5">
        <v>267908</v>
      </c>
      <c r="D18" s="5">
        <v>112</v>
      </c>
      <c r="E18" s="5">
        <v>32367</v>
      </c>
      <c r="F18" s="5">
        <v>4825</v>
      </c>
      <c r="G18" s="5">
        <v>253035</v>
      </c>
      <c r="H18" s="5">
        <v>952</v>
      </c>
      <c r="I18" s="5">
        <v>65166</v>
      </c>
      <c r="J18" s="5">
        <v>142</v>
      </c>
      <c r="K18" s="5">
        <v>65400</v>
      </c>
      <c r="L18" s="5">
        <v>989</v>
      </c>
      <c r="M18" s="5">
        <v>62091</v>
      </c>
      <c r="N18" s="5">
        <v>127</v>
      </c>
      <c r="O18" s="5">
        <v>6188</v>
      </c>
      <c r="P18" s="5">
        <v>621</v>
      </c>
      <c r="Q18" s="5">
        <v>37505</v>
      </c>
      <c r="R18" s="5">
        <v>513</v>
      </c>
      <c r="S18" s="5">
        <v>0</v>
      </c>
      <c r="T18" s="19">
        <f>SUM(B18,D18,F18,H18,J18,L18,N18,P18,R18)</f>
        <v>10631</v>
      </c>
      <c r="U18" s="19">
        <f>SUM(C18,E18,G18,I18,K18,M18,O18,Q18,S18)</f>
        <v>789660</v>
      </c>
      <c r="V18" s="54"/>
    </row>
    <row r="19" spans="1:22" x14ac:dyDescent="0.25">
      <c r="A19" s="4" t="s">
        <v>21</v>
      </c>
      <c r="B19" s="5">
        <v>1835</v>
      </c>
      <c r="C19" s="5">
        <v>116339</v>
      </c>
      <c r="D19" s="5">
        <v>17</v>
      </c>
      <c r="E19" s="5">
        <v>2325</v>
      </c>
      <c r="F19" s="5">
        <v>416</v>
      </c>
      <c r="G19" s="5">
        <v>29597</v>
      </c>
      <c r="H19" s="5">
        <v>743</v>
      </c>
      <c r="I19" s="5">
        <v>37038</v>
      </c>
      <c r="J19" s="5">
        <v>227</v>
      </c>
      <c r="K19" s="5">
        <v>150672</v>
      </c>
      <c r="L19" s="5">
        <v>387</v>
      </c>
      <c r="M19" s="5">
        <v>40406</v>
      </c>
      <c r="N19" s="5">
        <v>108</v>
      </c>
      <c r="O19" s="5">
        <v>4081</v>
      </c>
      <c r="P19" s="5">
        <v>393</v>
      </c>
      <c r="Q19" s="5">
        <v>13055</v>
      </c>
      <c r="R19" s="5">
        <v>133</v>
      </c>
      <c r="S19" s="5">
        <v>0</v>
      </c>
      <c r="T19" s="19">
        <f t="shared" si="0"/>
        <v>4259</v>
      </c>
      <c r="U19" s="19">
        <f t="shared" si="0"/>
        <v>393513</v>
      </c>
      <c r="V19" s="54"/>
    </row>
    <row r="20" spans="1:22" x14ac:dyDescent="0.25">
      <c r="A20" s="4" t="s">
        <v>22</v>
      </c>
      <c r="B20" s="5">
        <v>5651</v>
      </c>
      <c r="C20" s="5">
        <v>296145</v>
      </c>
      <c r="D20" s="5">
        <v>1600</v>
      </c>
      <c r="E20" s="5">
        <v>265213</v>
      </c>
      <c r="F20" s="5">
        <v>7032</v>
      </c>
      <c r="G20" s="5">
        <v>408280</v>
      </c>
      <c r="H20" s="5">
        <v>3247</v>
      </c>
      <c r="I20" s="5">
        <v>326260</v>
      </c>
      <c r="J20" s="5">
        <v>258</v>
      </c>
      <c r="K20" s="5">
        <v>116143</v>
      </c>
      <c r="L20" s="5">
        <v>2338</v>
      </c>
      <c r="M20" s="5">
        <v>259297</v>
      </c>
      <c r="N20" s="5">
        <v>182</v>
      </c>
      <c r="O20" s="5">
        <v>9850</v>
      </c>
      <c r="P20" s="5">
        <v>1495</v>
      </c>
      <c r="Q20" s="5">
        <v>76614</v>
      </c>
      <c r="R20" s="5">
        <v>1744</v>
      </c>
      <c r="S20" s="5">
        <v>0</v>
      </c>
      <c r="T20" s="19">
        <f t="shared" si="0"/>
        <v>23547</v>
      </c>
      <c r="U20" s="19">
        <f t="shared" si="0"/>
        <v>1757802</v>
      </c>
      <c r="V20" s="54"/>
    </row>
    <row r="21" spans="1:22" x14ac:dyDescent="0.25">
      <c r="A21" s="4" t="s">
        <v>23</v>
      </c>
      <c r="B21" s="5">
        <v>10303</v>
      </c>
      <c r="C21" s="5">
        <v>952982</v>
      </c>
      <c r="D21" s="5">
        <v>1078</v>
      </c>
      <c r="E21" s="5">
        <v>236233</v>
      </c>
      <c r="F21" s="5">
        <v>28376</v>
      </c>
      <c r="G21" s="5">
        <v>1691431</v>
      </c>
      <c r="H21" s="5">
        <v>1741</v>
      </c>
      <c r="I21" s="5">
        <v>168205</v>
      </c>
      <c r="J21" s="5">
        <v>226</v>
      </c>
      <c r="K21" s="5">
        <v>125663</v>
      </c>
      <c r="L21" s="5">
        <v>3673</v>
      </c>
      <c r="M21" s="5">
        <v>467293</v>
      </c>
      <c r="N21" s="5">
        <v>129</v>
      </c>
      <c r="O21" s="5">
        <v>22677</v>
      </c>
      <c r="P21" s="5">
        <v>767</v>
      </c>
      <c r="Q21" s="5">
        <v>72092</v>
      </c>
      <c r="R21" s="5">
        <v>1955</v>
      </c>
      <c r="S21" s="5">
        <v>0</v>
      </c>
      <c r="T21" s="19">
        <f t="shared" si="0"/>
        <v>48248</v>
      </c>
      <c r="U21" s="19">
        <f t="shared" si="0"/>
        <v>3736576</v>
      </c>
      <c r="V21" s="54"/>
    </row>
    <row r="22" spans="1:22" x14ac:dyDescent="0.25">
      <c r="A22" s="4" t="s">
        <v>24</v>
      </c>
      <c r="B22" s="5">
        <v>2832</v>
      </c>
      <c r="C22" s="5">
        <v>244100</v>
      </c>
      <c r="D22" s="5">
        <v>139</v>
      </c>
      <c r="E22" s="5">
        <v>28512</v>
      </c>
      <c r="F22" s="5">
        <v>1506</v>
      </c>
      <c r="G22" s="5">
        <v>186330</v>
      </c>
      <c r="H22" s="5">
        <v>1169</v>
      </c>
      <c r="I22" s="5">
        <v>90408</v>
      </c>
      <c r="J22" s="5">
        <v>60</v>
      </c>
      <c r="K22" s="5">
        <v>28728</v>
      </c>
      <c r="L22" s="5">
        <v>689</v>
      </c>
      <c r="M22" s="5">
        <v>84451</v>
      </c>
      <c r="N22" s="5">
        <v>90</v>
      </c>
      <c r="O22" s="5">
        <v>6092</v>
      </c>
      <c r="P22" s="5">
        <v>494</v>
      </c>
      <c r="Q22" s="5">
        <v>36840</v>
      </c>
      <c r="R22" s="5">
        <v>233</v>
      </c>
      <c r="S22" s="5">
        <v>0</v>
      </c>
      <c r="T22" s="19">
        <f t="shared" si="0"/>
        <v>7212</v>
      </c>
      <c r="U22" s="19">
        <f t="shared" si="0"/>
        <v>705461</v>
      </c>
      <c r="V22" s="54"/>
    </row>
    <row r="23" spans="1:22" x14ac:dyDescent="0.25">
      <c r="A23" s="4" t="s">
        <v>25</v>
      </c>
      <c r="B23" s="5">
        <v>3024</v>
      </c>
      <c r="C23" s="5">
        <v>129554</v>
      </c>
      <c r="D23" s="5">
        <v>184</v>
      </c>
      <c r="E23" s="5">
        <v>45165</v>
      </c>
      <c r="F23" s="5">
        <v>13349</v>
      </c>
      <c r="G23" s="5">
        <v>665699</v>
      </c>
      <c r="H23" s="5">
        <v>1785</v>
      </c>
      <c r="I23" s="5">
        <v>91901</v>
      </c>
      <c r="J23" s="5">
        <v>163</v>
      </c>
      <c r="K23" s="5">
        <v>68018</v>
      </c>
      <c r="L23" s="5">
        <v>2091</v>
      </c>
      <c r="M23" s="5">
        <v>111565</v>
      </c>
      <c r="N23" s="5">
        <v>79</v>
      </c>
      <c r="O23" s="5">
        <v>4554</v>
      </c>
      <c r="P23" s="5">
        <v>1068</v>
      </c>
      <c r="Q23" s="5">
        <v>67411</v>
      </c>
      <c r="R23" s="5">
        <v>1682</v>
      </c>
      <c r="S23" s="5">
        <v>0</v>
      </c>
      <c r="T23" s="19">
        <f t="shared" si="0"/>
        <v>23425</v>
      </c>
      <c r="U23" s="19">
        <f t="shared" si="0"/>
        <v>1183867</v>
      </c>
      <c r="V23" s="54"/>
    </row>
    <row r="24" spans="1:22" x14ac:dyDescent="0.25">
      <c r="A24" s="4" t="s">
        <v>26</v>
      </c>
      <c r="B24" s="5">
        <v>7742</v>
      </c>
      <c r="C24" s="5">
        <v>576736</v>
      </c>
      <c r="D24" s="5">
        <v>2046</v>
      </c>
      <c r="E24" s="5">
        <v>295458</v>
      </c>
      <c r="F24" s="5">
        <v>18015</v>
      </c>
      <c r="G24" s="5">
        <v>1475066</v>
      </c>
      <c r="H24" s="5">
        <v>4878</v>
      </c>
      <c r="I24" s="5">
        <v>447984</v>
      </c>
      <c r="J24" s="5">
        <v>191</v>
      </c>
      <c r="K24" s="5">
        <v>128320</v>
      </c>
      <c r="L24" s="5">
        <v>3635</v>
      </c>
      <c r="M24" s="5">
        <v>385809</v>
      </c>
      <c r="N24" s="5">
        <v>203</v>
      </c>
      <c r="O24" s="5">
        <v>29685</v>
      </c>
      <c r="P24" s="5">
        <v>1746</v>
      </c>
      <c r="Q24" s="5">
        <v>188889</v>
      </c>
      <c r="R24" s="5">
        <v>2990</v>
      </c>
      <c r="S24" s="5">
        <v>0</v>
      </c>
      <c r="T24" s="19">
        <f t="shared" si="0"/>
        <v>41446</v>
      </c>
      <c r="U24" s="19">
        <f t="shared" si="0"/>
        <v>3527947</v>
      </c>
      <c r="V24" s="54"/>
    </row>
    <row r="25" spans="1:22" x14ac:dyDescent="0.25">
      <c r="A25" s="8" t="s">
        <v>27</v>
      </c>
      <c r="B25" s="5">
        <v>2812</v>
      </c>
      <c r="C25" s="5">
        <v>231710</v>
      </c>
      <c r="D25" s="5">
        <v>199</v>
      </c>
      <c r="E25" s="5">
        <v>22817</v>
      </c>
      <c r="F25" s="5">
        <v>1349</v>
      </c>
      <c r="G25" s="5">
        <v>77447</v>
      </c>
      <c r="H25" s="5">
        <v>9290</v>
      </c>
      <c r="I25" s="5">
        <v>1238822</v>
      </c>
      <c r="J25" s="5">
        <v>210</v>
      </c>
      <c r="K25" s="5">
        <v>57995</v>
      </c>
      <c r="L25" s="5">
        <v>650</v>
      </c>
      <c r="M25" s="5">
        <v>47111</v>
      </c>
      <c r="N25" s="5">
        <v>380</v>
      </c>
      <c r="O25" s="5">
        <v>49253</v>
      </c>
      <c r="P25" s="5">
        <v>730</v>
      </c>
      <c r="Q25" s="5">
        <v>87045</v>
      </c>
      <c r="R25" s="5">
        <v>759</v>
      </c>
      <c r="S25" s="5">
        <v>0</v>
      </c>
      <c r="T25" s="19">
        <f t="shared" si="0"/>
        <v>16379</v>
      </c>
      <c r="U25" s="19">
        <f t="shared" si="0"/>
        <v>1812200</v>
      </c>
      <c r="V25" s="54"/>
    </row>
    <row r="26" spans="1:22" x14ac:dyDescent="0.25">
      <c r="A26" s="9" t="s">
        <v>3</v>
      </c>
      <c r="B26" s="10">
        <f t="shared" ref="B26:S26" si="1">SUM(B4:B25)-SUM(B9:B10)</f>
        <v>113581</v>
      </c>
      <c r="C26" s="10">
        <f t="shared" si="1"/>
        <v>10557139</v>
      </c>
      <c r="D26" s="10">
        <f t="shared" si="1"/>
        <v>12337</v>
      </c>
      <c r="E26" s="10">
        <f t="shared" si="1"/>
        <v>2660461</v>
      </c>
      <c r="F26" s="10">
        <f t="shared" si="1"/>
        <v>135840</v>
      </c>
      <c r="G26" s="10">
        <f t="shared" si="1"/>
        <v>9831060</v>
      </c>
      <c r="H26" s="10">
        <f t="shared" si="1"/>
        <v>54377</v>
      </c>
      <c r="I26" s="10">
        <f t="shared" si="1"/>
        <v>8403265</v>
      </c>
      <c r="J26" s="10">
        <f t="shared" si="1"/>
        <v>6773</v>
      </c>
      <c r="K26" s="10">
        <f t="shared" si="1"/>
        <v>11933107</v>
      </c>
      <c r="L26" s="10">
        <f t="shared" si="1"/>
        <v>31069</v>
      </c>
      <c r="M26" s="10">
        <f t="shared" si="1"/>
        <v>3874889</v>
      </c>
      <c r="N26" s="10">
        <f t="shared" si="1"/>
        <v>2171</v>
      </c>
      <c r="O26" s="10">
        <f t="shared" si="1"/>
        <v>448282</v>
      </c>
      <c r="P26" s="10">
        <f t="shared" si="1"/>
        <v>17657</v>
      </c>
      <c r="Q26" s="10">
        <f t="shared" si="1"/>
        <v>2059962</v>
      </c>
      <c r="R26" s="10">
        <f t="shared" si="1"/>
        <v>29647</v>
      </c>
      <c r="S26" s="10">
        <f t="shared" si="1"/>
        <v>0</v>
      </c>
      <c r="T26" s="10">
        <f t="shared" si="0"/>
        <v>403452</v>
      </c>
      <c r="U26" s="10">
        <f t="shared" si="0"/>
        <v>49768165</v>
      </c>
      <c r="V26" s="54"/>
    </row>
    <row r="27" spans="1:22" x14ac:dyDescent="0.25">
      <c r="A27" s="4" t="s">
        <v>28</v>
      </c>
      <c r="B27" s="5">
        <f t="shared" ref="B27:U27" si="2">SUM(B4:B7)</f>
        <v>22483</v>
      </c>
      <c r="C27" s="5">
        <f t="shared" ref="C27:U27" si="3">SUM(C4:C7)</f>
        <v>2346110</v>
      </c>
      <c r="D27" s="5">
        <f t="shared" si="3"/>
        <v>2618</v>
      </c>
      <c r="E27" s="5">
        <f t="shared" si="3"/>
        <v>349206</v>
      </c>
      <c r="F27" s="5">
        <f t="shared" si="3"/>
        <v>12737</v>
      </c>
      <c r="G27" s="5">
        <f t="shared" si="3"/>
        <v>836963</v>
      </c>
      <c r="H27" s="5">
        <f t="shared" si="3"/>
        <v>12387</v>
      </c>
      <c r="I27" s="5">
        <f t="shared" si="3"/>
        <v>3239239</v>
      </c>
      <c r="J27" s="5">
        <f t="shared" si="3"/>
        <v>2461</v>
      </c>
      <c r="K27" s="5">
        <f t="shared" si="3"/>
        <v>6498561</v>
      </c>
      <c r="L27" s="5">
        <f t="shared" si="3"/>
        <v>4211</v>
      </c>
      <c r="M27" s="5">
        <f t="shared" si="3"/>
        <v>410893</v>
      </c>
      <c r="N27" s="5">
        <f t="shared" si="3"/>
        <v>300</v>
      </c>
      <c r="O27" s="5">
        <f t="shared" si="3"/>
        <v>225661</v>
      </c>
      <c r="P27" s="5">
        <f t="shared" si="3"/>
        <v>3973</v>
      </c>
      <c r="Q27" s="5">
        <f t="shared" si="3"/>
        <v>590694</v>
      </c>
      <c r="R27" s="5">
        <f t="shared" si="3"/>
        <v>4151</v>
      </c>
      <c r="S27" s="5">
        <f t="shared" si="3"/>
        <v>0</v>
      </c>
      <c r="T27" s="5">
        <f t="shared" si="3"/>
        <v>65321</v>
      </c>
      <c r="U27" s="5">
        <f t="shared" si="3"/>
        <v>14497327</v>
      </c>
      <c r="V27" s="54"/>
    </row>
    <row r="28" spans="1:22" x14ac:dyDescent="0.25">
      <c r="A28" s="4" t="s">
        <v>29</v>
      </c>
      <c r="B28" s="5">
        <f>SUM(B8:B13)-SUM(B9:B10)</f>
        <v>33553</v>
      </c>
      <c r="C28" s="5">
        <f t="shared" ref="C28:U28" si="4">SUM(C8:C13)-SUM(C9:C10)</f>
        <v>2967072</v>
      </c>
      <c r="D28" s="5">
        <f t="shared" si="4"/>
        <v>1952</v>
      </c>
      <c r="E28" s="5">
        <f t="shared" si="4"/>
        <v>871173</v>
      </c>
      <c r="F28" s="5">
        <f t="shared" si="4"/>
        <v>36083</v>
      </c>
      <c r="G28" s="5">
        <f t="shared" si="4"/>
        <v>3174287</v>
      </c>
      <c r="H28" s="5">
        <f t="shared" si="4"/>
        <v>13114</v>
      </c>
      <c r="I28" s="5">
        <f t="shared" si="4"/>
        <v>2032413</v>
      </c>
      <c r="J28" s="5">
        <f t="shared" si="4"/>
        <v>2051</v>
      </c>
      <c r="K28" s="5">
        <f t="shared" si="4"/>
        <v>4005978</v>
      </c>
      <c r="L28" s="5">
        <f t="shared" si="4"/>
        <v>6941</v>
      </c>
      <c r="M28" s="5">
        <f t="shared" si="4"/>
        <v>1271970</v>
      </c>
      <c r="N28" s="5">
        <f t="shared" si="4"/>
        <v>251</v>
      </c>
      <c r="O28" s="5">
        <f t="shared" si="4"/>
        <v>52511</v>
      </c>
      <c r="P28" s="5">
        <f t="shared" si="4"/>
        <v>3184</v>
      </c>
      <c r="Q28" s="5">
        <f t="shared" si="4"/>
        <v>507446</v>
      </c>
      <c r="R28" s="5">
        <f t="shared" si="4"/>
        <v>9886</v>
      </c>
      <c r="S28" s="5">
        <f t="shared" si="4"/>
        <v>0</v>
      </c>
      <c r="T28" s="5">
        <f t="shared" si="4"/>
        <v>107015</v>
      </c>
      <c r="U28" s="5">
        <f t="shared" si="4"/>
        <v>14882850</v>
      </c>
      <c r="V28" s="54"/>
    </row>
    <row r="29" spans="1:22" x14ac:dyDescent="0.25">
      <c r="A29" s="4" t="s">
        <v>30</v>
      </c>
      <c r="B29" s="5">
        <f>SUM(B14:B17)</f>
        <v>20996</v>
      </c>
      <c r="C29" s="5">
        <f t="shared" ref="C29:U29" si="5">SUM(C14:C17)</f>
        <v>2428483</v>
      </c>
      <c r="D29" s="5">
        <f t="shared" si="5"/>
        <v>2392</v>
      </c>
      <c r="E29" s="5">
        <f t="shared" si="5"/>
        <v>511992</v>
      </c>
      <c r="F29" s="5">
        <f t="shared" si="5"/>
        <v>12152</v>
      </c>
      <c r="G29" s="5">
        <f t="shared" si="5"/>
        <v>1032925</v>
      </c>
      <c r="H29" s="5">
        <f t="shared" si="5"/>
        <v>5071</v>
      </c>
      <c r="I29" s="5">
        <f t="shared" si="5"/>
        <v>665829</v>
      </c>
      <c r="J29" s="5">
        <f t="shared" si="5"/>
        <v>784</v>
      </c>
      <c r="K29" s="5">
        <f t="shared" si="5"/>
        <v>687629</v>
      </c>
      <c r="L29" s="5">
        <f t="shared" si="5"/>
        <v>5465</v>
      </c>
      <c r="M29" s="5">
        <f t="shared" si="5"/>
        <v>734003</v>
      </c>
      <c r="N29" s="5">
        <f t="shared" si="5"/>
        <v>322</v>
      </c>
      <c r="O29" s="5">
        <f t="shared" si="5"/>
        <v>37730</v>
      </c>
      <c r="P29" s="5">
        <f t="shared" si="5"/>
        <v>3186</v>
      </c>
      <c r="Q29" s="5">
        <f t="shared" si="5"/>
        <v>382371</v>
      </c>
      <c r="R29" s="5">
        <f t="shared" si="5"/>
        <v>5601</v>
      </c>
      <c r="S29" s="5">
        <f t="shared" si="5"/>
        <v>0</v>
      </c>
      <c r="T29" s="5">
        <f t="shared" si="5"/>
        <v>55969</v>
      </c>
      <c r="U29" s="5">
        <f t="shared" si="5"/>
        <v>6480962</v>
      </c>
      <c r="V29" s="54"/>
    </row>
    <row r="30" spans="1:22" x14ac:dyDescent="0.25">
      <c r="A30" s="4" t="s">
        <v>31</v>
      </c>
      <c r="B30" s="5">
        <f>SUM(B18:B23)</f>
        <v>25995</v>
      </c>
      <c r="C30" s="5">
        <f t="shared" ref="C30:U30" si="6">SUM(C18:C23)</f>
        <v>2007028</v>
      </c>
      <c r="D30" s="5">
        <f t="shared" si="6"/>
        <v>3130</v>
      </c>
      <c r="E30" s="5">
        <f t="shared" si="6"/>
        <v>609815</v>
      </c>
      <c r="F30" s="5">
        <f t="shared" si="6"/>
        <v>55504</v>
      </c>
      <c r="G30" s="5">
        <f t="shared" si="6"/>
        <v>3234372</v>
      </c>
      <c r="H30" s="5">
        <f t="shared" si="6"/>
        <v>9637</v>
      </c>
      <c r="I30" s="5">
        <f t="shared" si="6"/>
        <v>778978</v>
      </c>
      <c r="J30" s="5">
        <f t="shared" si="6"/>
        <v>1076</v>
      </c>
      <c r="K30" s="5">
        <f t="shared" si="6"/>
        <v>554624</v>
      </c>
      <c r="L30" s="5">
        <f t="shared" si="6"/>
        <v>10167</v>
      </c>
      <c r="M30" s="5">
        <f t="shared" si="6"/>
        <v>1025103</v>
      </c>
      <c r="N30" s="5">
        <f t="shared" si="6"/>
        <v>715</v>
      </c>
      <c r="O30" s="5">
        <f t="shared" si="6"/>
        <v>53442</v>
      </c>
      <c r="P30" s="5">
        <f t="shared" si="6"/>
        <v>4838</v>
      </c>
      <c r="Q30" s="5">
        <f t="shared" si="6"/>
        <v>303517</v>
      </c>
      <c r="R30" s="5">
        <f t="shared" si="6"/>
        <v>6260</v>
      </c>
      <c r="S30" s="5">
        <f t="shared" si="6"/>
        <v>0</v>
      </c>
      <c r="T30" s="5">
        <f t="shared" si="6"/>
        <v>117322</v>
      </c>
      <c r="U30" s="5">
        <f t="shared" si="6"/>
        <v>8566879</v>
      </c>
      <c r="V30" s="54"/>
    </row>
    <row r="31" spans="1:22" x14ac:dyDescent="0.25">
      <c r="A31" s="4" t="s">
        <v>32</v>
      </c>
      <c r="B31" s="23">
        <f>SUM(B24:B25)</f>
        <v>10554</v>
      </c>
      <c r="C31" s="23">
        <f t="shared" ref="C31:U31" si="7">SUM(C24:C25)</f>
        <v>808446</v>
      </c>
      <c r="D31" s="23">
        <f t="shared" si="7"/>
        <v>2245</v>
      </c>
      <c r="E31" s="23">
        <f t="shared" si="7"/>
        <v>318275</v>
      </c>
      <c r="F31" s="23">
        <f t="shared" si="7"/>
        <v>19364</v>
      </c>
      <c r="G31" s="23">
        <f t="shared" si="7"/>
        <v>1552513</v>
      </c>
      <c r="H31" s="23">
        <f t="shared" si="7"/>
        <v>14168</v>
      </c>
      <c r="I31" s="23">
        <f t="shared" si="7"/>
        <v>1686806</v>
      </c>
      <c r="J31" s="23">
        <f t="shared" si="7"/>
        <v>401</v>
      </c>
      <c r="K31" s="23">
        <f t="shared" si="7"/>
        <v>186315</v>
      </c>
      <c r="L31" s="23">
        <f t="shared" si="7"/>
        <v>4285</v>
      </c>
      <c r="M31" s="23">
        <f t="shared" si="7"/>
        <v>432920</v>
      </c>
      <c r="N31" s="23">
        <f t="shared" si="7"/>
        <v>583</v>
      </c>
      <c r="O31" s="23">
        <f t="shared" si="7"/>
        <v>78938</v>
      </c>
      <c r="P31" s="23">
        <f t="shared" si="7"/>
        <v>2476</v>
      </c>
      <c r="Q31" s="23">
        <f t="shared" si="7"/>
        <v>275934</v>
      </c>
      <c r="R31" s="23">
        <f t="shared" si="7"/>
        <v>3749</v>
      </c>
      <c r="S31" s="23">
        <f t="shared" si="7"/>
        <v>0</v>
      </c>
      <c r="T31" s="23">
        <f t="shared" si="7"/>
        <v>57825</v>
      </c>
      <c r="U31" s="23">
        <f t="shared" si="7"/>
        <v>5340147</v>
      </c>
      <c r="V31" s="54"/>
    </row>
    <row r="32" spans="1:22" x14ac:dyDescent="0.25">
      <c r="A32" s="9" t="s">
        <v>3</v>
      </c>
      <c r="B32" s="10">
        <f>SUM(B27:B31)</f>
        <v>113581</v>
      </c>
      <c r="C32" s="10">
        <f t="shared" ref="C32:U32" si="8">SUM(C27:C31)</f>
        <v>10557139</v>
      </c>
      <c r="D32" s="10">
        <f t="shared" si="8"/>
        <v>12337</v>
      </c>
      <c r="E32" s="10">
        <f t="shared" si="8"/>
        <v>2660461</v>
      </c>
      <c r="F32" s="10">
        <f t="shared" si="8"/>
        <v>135840</v>
      </c>
      <c r="G32" s="10">
        <f t="shared" si="8"/>
        <v>9831060</v>
      </c>
      <c r="H32" s="10">
        <f t="shared" si="8"/>
        <v>54377</v>
      </c>
      <c r="I32" s="10">
        <f t="shared" si="8"/>
        <v>8403265</v>
      </c>
      <c r="J32" s="10">
        <f t="shared" si="8"/>
        <v>6773</v>
      </c>
      <c r="K32" s="10">
        <f t="shared" si="8"/>
        <v>11933107</v>
      </c>
      <c r="L32" s="10">
        <f t="shared" si="8"/>
        <v>31069</v>
      </c>
      <c r="M32" s="10">
        <f t="shared" si="8"/>
        <v>3874889</v>
      </c>
      <c r="N32" s="10">
        <f t="shared" si="8"/>
        <v>2171</v>
      </c>
      <c r="O32" s="10">
        <f t="shared" si="8"/>
        <v>448282</v>
      </c>
      <c r="P32" s="10">
        <f t="shared" si="8"/>
        <v>17657</v>
      </c>
      <c r="Q32" s="10">
        <f t="shared" si="8"/>
        <v>2059962</v>
      </c>
      <c r="R32" s="10">
        <f t="shared" si="8"/>
        <v>29647</v>
      </c>
      <c r="S32" s="10">
        <f t="shared" si="8"/>
        <v>0</v>
      </c>
      <c r="T32" s="10">
        <f t="shared" si="8"/>
        <v>403452</v>
      </c>
      <c r="U32" s="10">
        <f t="shared" si="8"/>
        <v>49768165</v>
      </c>
    </row>
    <row r="34" spans="1:21" ht="18.75" customHeight="1" x14ac:dyDescent="0.25">
      <c r="B34" s="82" t="s">
        <v>70</v>
      </c>
      <c r="C34" s="82"/>
      <c r="D34" s="82" t="s">
        <v>71</v>
      </c>
      <c r="E34" s="82"/>
      <c r="F34" s="82" t="s">
        <v>72</v>
      </c>
      <c r="G34" s="82"/>
      <c r="H34" s="82" t="s">
        <v>73</v>
      </c>
      <c r="I34" s="82"/>
      <c r="J34" s="82" t="s">
        <v>74</v>
      </c>
      <c r="K34" s="82"/>
      <c r="L34" s="82" t="s">
        <v>75</v>
      </c>
      <c r="M34" s="82"/>
      <c r="N34" s="82" t="s">
        <v>76</v>
      </c>
      <c r="O34" s="82"/>
      <c r="P34" s="82" t="s">
        <v>77</v>
      </c>
      <c r="Q34" s="82"/>
      <c r="R34" s="82" t="s">
        <v>78</v>
      </c>
      <c r="S34" s="82"/>
      <c r="T34" s="82" t="s">
        <v>79</v>
      </c>
      <c r="U34" s="82"/>
    </row>
    <row r="35" spans="1:21" x14ac:dyDescent="0.25">
      <c r="B35" s="53" t="s">
        <v>51</v>
      </c>
      <c r="C35" s="53" t="s">
        <v>82</v>
      </c>
      <c r="D35" s="53" t="s">
        <v>51</v>
      </c>
      <c r="E35" s="53" t="s">
        <v>82</v>
      </c>
      <c r="F35" s="53" t="s">
        <v>51</v>
      </c>
      <c r="G35" s="53" t="s">
        <v>82</v>
      </c>
      <c r="H35" s="53" t="s">
        <v>51</v>
      </c>
      <c r="I35" s="53" t="s">
        <v>82</v>
      </c>
      <c r="J35" s="53" t="s">
        <v>51</v>
      </c>
      <c r="K35" s="53" t="s">
        <v>82</v>
      </c>
      <c r="L35" s="53" t="s">
        <v>51</v>
      </c>
      <c r="M35" s="53" t="s">
        <v>82</v>
      </c>
      <c r="N35" s="53" t="s">
        <v>51</v>
      </c>
      <c r="O35" s="53" t="s">
        <v>82</v>
      </c>
      <c r="P35" s="53" t="s">
        <v>51</v>
      </c>
      <c r="Q35" s="53" t="s">
        <v>82</v>
      </c>
      <c r="R35" s="53" t="s">
        <v>51</v>
      </c>
      <c r="S35" s="53" t="s">
        <v>82</v>
      </c>
      <c r="T35" s="53" t="s">
        <v>51</v>
      </c>
      <c r="U35" s="53" t="s">
        <v>82</v>
      </c>
    </row>
    <row r="36" spans="1:21" x14ac:dyDescent="0.25">
      <c r="A36" s="9" t="s">
        <v>83</v>
      </c>
      <c r="B36" s="62">
        <f>B26/$T$26*100</f>
        <v>28.152295688210742</v>
      </c>
      <c r="C36" s="62">
        <f>C26/$U$26*100</f>
        <v>21.212634622956262</v>
      </c>
      <c r="D36" s="62">
        <f>D26/$T$26*100</f>
        <v>3.0578606624827738</v>
      </c>
      <c r="E36" s="62">
        <f>E26/$U$26*100</f>
        <v>5.3457084463532061</v>
      </c>
      <c r="F36" s="62">
        <f>F26/$T$26*100</f>
        <v>33.669432794979329</v>
      </c>
      <c r="G36" s="62">
        <f>G26/$U$26*100</f>
        <v>19.753712036600106</v>
      </c>
      <c r="H36" s="62">
        <f>H26/$T$26*100</f>
        <v>13.477935417348283</v>
      </c>
      <c r="I36" s="62">
        <f>I26/$U$26*100</f>
        <v>16.884819844171471</v>
      </c>
      <c r="J36" s="62">
        <f>J26/$T$26*100</f>
        <v>1.6787622815105638</v>
      </c>
      <c r="K36" s="62">
        <f>K26/$U$26*100</f>
        <v>23.977389964046296</v>
      </c>
      <c r="L36" s="62">
        <f>L26/$T$26*100</f>
        <v>7.7007921636278915</v>
      </c>
      <c r="M36" s="62">
        <f>M26/$U$26*100</f>
        <v>7.7858787841585082</v>
      </c>
      <c r="N36" s="62">
        <f>N26/$T$26*100</f>
        <v>0.53810614397747436</v>
      </c>
      <c r="O36" s="62">
        <f>O26/$U$26*100</f>
        <v>0.90074046330621182</v>
      </c>
      <c r="P36" s="62">
        <f>P26/$T$26*100</f>
        <v>4.3764809692354971</v>
      </c>
      <c r="Q36" s="62">
        <f>Q26/$U$26*100</f>
        <v>4.1391158384079461</v>
      </c>
      <c r="R36" s="62">
        <f>R26/$T$26*100</f>
        <v>7.3483338786274457</v>
      </c>
      <c r="S36" s="62">
        <f>S26/$U$26*100</f>
        <v>0</v>
      </c>
      <c r="T36" s="62">
        <f>T26/$T$26*100</f>
        <v>100</v>
      </c>
      <c r="U36" s="62">
        <f>U26/$U$26*100</f>
        <v>100</v>
      </c>
    </row>
  </sheetData>
  <mergeCells count="22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</mergeCells>
  <pageMargins left="0.7" right="0.7" top="0.75" bottom="0.75" header="0.3" footer="0.3"/>
  <pageSetup paperSize="9" orientation="portrait" r:id="rId1"/>
  <ignoredErrors>
    <ignoredError sqref="B27 B29:B31" formulaRange="1"/>
    <ignoredError sqref="C36:S3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3" sqref="B3"/>
    </sheetView>
  </sheetViews>
  <sheetFormatPr defaultRowHeight="15" x14ac:dyDescent="0.25"/>
  <cols>
    <col min="1" max="1" width="29.42578125" customWidth="1"/>
    <col min="2" max="2" width="12" bestFit="1" customWidth="1"/>
    <col min="3" max="3" width="10.5703125" bestFit="1" customWidth="1"/>
    <col min="4" max="4" width="9" bestFit="1" customWidth="1"/>
    <col min="5" max="5" width="9.28515625" customWidth="1"/>
    <col min="6" max="6" width="5.28515625" bestFit="1" customWidth="1"/>
    <col min="7" max="7" width="6.140625" bestFit="1" customWidth="1"/>
    <col min="8" max="8" width="5.5703125" bestFit="1" customWidth="1"/>
    <col min="9" max="14" width="16.85546875" bestFit="1" customWidth="1"/>
    <col min="15" max="15" width="11.5703125" bestFit="1" customWidth="1"/>
    <col min="16" max="16" width="14" bestFit="1" customWidth="1"/>
    <col min="17" max="17" width="12.7109375" bestFit="1" customWidth="1"/>
    <col min="18" max="20" width="11.5703125" bestFit="1" customWidth="1"/>
    <col min="21" max="21" width="10.5703125" bestFit="1" customWidth="1"/>
    <col min="22" max="23" width="11.5703125" bestFit="1" customWidth="1"/>
    <col min="24" max="24" width="11.5703125" customWidth="1"/>
  </cols>
  <sheetData>
    <row r="1" spans="1:8" ht="45" customHeight="1" x14ac:dyDescent="0.25">
      <c r="A1" s="87" t="s">
        <v>93</v>
      </c>
      <c r="B1" s="87"/>
      <c r="C1" s="87"/>
      <c r="D1" s="87"/>
      <c r="E1" s="87"/>
      <c r="F1" s="87"/>
      <c r="G1" s="87"/>
      <c r="H1" s="87"/>
    </row>
    <row r="2" spans="1:8" x14ac:dyDescent="0.25">
      <c r="C2" s="85" t="s">
        <v>91</v>
      </c>
      <c r="D2" s="85"/>
      <c r="E2" s="85"/>
      <c r="F2" s="85"/>
      <c r="G2" s="86"/>
      <c r="H2" s="85" t="s">
        <v>61</v>
      </c>
    </row>
    <row r="3" spans="1:8" x14ac:dyDescent="0.25">
      <c r="A3" s="1" t="s">
        <v>89</v>
      </c>
      <c r="B3" s="1" t="s">
        <v>90</v>
      </c>
      <c r="C3" s="1" t="s">
        <v>88</v>
      </c>
      <c r="D3" s="1" t="s">
        <v>84</v>
      </c>
      <c r="E3" s="1" t="s">
        <v>85</v>
      </c>
      <c r="F3" s="1" t="s">
        <v>86</v>
      </c>
      <c r="G3" s="1" t="s">
        <v>87</v>
      </c>
      <c r="H3" s="85"/>
    </row>
    <row r="4" spans="1:8" x14ac:dyDescent="0.25">
      <c r="A4" s="4" t="s">
        <v>6</v>
      </c>
      <c r="B4" s="60">
        <v>98.86251521960159</v>
      </c>
      <c r="C4" s="60">
        <v>0.81639825774787766</v>
      </c>
      <c r="D4" s="60">
        <v>2.1464345337467206E-2</v>
      </c>
      <c r="E4" s="60">
        <v>0.19744687260722757</v>
      </c>
      <c r="F4" s="60">
        <v>4.7321977732310748E-2</v>
      </c>
      <c r="G4" s="60">
        <v>5.4853326973527308E-2</v>
      </c>
      <c r="H4" s="60">
        <v>100</v>
      </c>
    </row>
    <row r="5" spans="1:8" x14ac:dyDescent="0.25">
      <c r="A5" s="4" t="s">
        <v>7</v>
      </c>
      <c r="B5" s="60">
        <v>97.934543772406613</v>
      </c>
      <c r="C5" s="60">
        <v>1.9798774141320621</v>
      </c>
      <c r="D5" s="60">
        <v>1.6190586330519254E-2</v>
      </c>
      <c r="E5" s="60">
        <v>5.319764080027755E-2</v>
      </c>
      <c r="F5" s="60">
        <v>4.6258818087197874E-3</v>
      </c>
      <c r="G5" s="60">
        <v>1.1564704521799469E-2</v>
      </c>
      <c r="H5" s="60">
        <v>100</v>
      </c>
    </row>
    <row r="6" spans="1:8" x14ac:dyDescent="0.25">
      <c r="A6" s="4" t="s">
        <v>8</v>
      </c>
      <c r="B6" s="60">
        <v>95.078812737657927</v>
      </c>
      <c r="C6" s="60">
        <v>0.8737245768866444</v>
      </c>
      <c r="D6" s="60">
        <v>2.0056684092328281</v>
      </c>
      <c r="E6" s="60">
        <v>0.79253448406427174</v>
      </c>
      <c r="F6" s="60">
        <v>1.0190970519554521</v>
      </c>
      <c r="G6" s="60">
        <v>0.23016274020287594</v>
      </c>
      <c r="H6" s="60">
        <v>100</v>
      </c>
    </row>
    <row r="7" spans="1:8" x14ac:dyDescent="0.25">
      <c r="A7" s="4" t="s">
        <v>9</v>
      </c>
      <c r="B7" s="60">
        <v>74.658877195790481</v>
      </c>
      <c r="C7" s="60">
        <v>3.909407386659197</v>
      </c>
      <c r="D7" s="60">
        <v>17.730382937857627</v>
      </c>
      <c r="E7" s="60">
        <v>3.2331639390180467</v>
      </c>
      <c r="F7" s="60">
        <v>0.40014405185866914</v>
      </c>
      <c r="G7" s="60">
        <v>6.8024488815973741E-2</v>
      </c>
      <c r="H7" s="60">
        <v>100</v>
      </c>
    </row>
    <row r="8" spans="1:8" x14ac:dyDescent="0.25">
      <c r="A8" s="4" t="s">
        <v>12</v>
      </c>
      <c r="B8" s="60">
        <v>94.720366841851799</v>
      </c>
      <c r="C8" s="60">
        <v>1.130676940471953</v>
      </c>
      <c r="D8" s="60">
        <v>2.8570531208777368</v>
      </c>
      <c r="E8" s="60">
        <v>0.46431039175862143</v>
      </c>
      <c r="F8" s="60">
        <v>0.51613308486358589</v>
      </c>
      <c r="G8" s="60">
        <v>0.31145962017630185</v>
      </c>
      <c r="H8" s="60">
        <v>100</v>
      </c>
    </row>
    <row r="9" spans="1:8" x14ac:dyDescent="0.25">
      <c r="A9" s="4" t="s">
        <v>13</v>
      </c>
      <c r="B9" s="60">
        <v>92.109615167087384</v>
      </c>
      <c r="C9" s="60">
        <v>0.7047466591829693</v>
      </c>
      <c r="D9" s="60">
        <v>5.0506366631491346</v>
      </c>
      <c r="E9" s="60">
        <v>1.1430297806293466</v>
      </c>
      <c r="F9" s="60">
        <v>0.82272943999702175</v>
      </c>
      <c r="G9" s="60">
        <v>0.16924228995413848</v>
      </c>
      <c r="H9" s="60">
        <v>100</v>
      </c>
    </row>
    <row r="10" spans="1:8" x14ac:dyDescent="0.25">
      <c r="A10" s="4" t="s">
        <v>14</v>
      </c>
      <c r="B10" s="60">
        <v>91.0230040906375</v>
      </c>
      <c r="C10" s="60">
        <v>0.30047800707818173</v>
      </c>
      <c r="D10" s="60">
        <v>7.9784667003722944</v>
      </c>
      <c r="E10" s="60">
        <v>0.10398952061405524</v>
      </c>
      <c r="F10" s="60">
        <v>2.2981109527968009E-2</v>
      </c>
      <c r="G10" s="60">
        <v>0.57108057177000504</v>
      </c>
      <c r="H10" s="60">
        <v>100</v>
      </c>
    </row>
    <row r="11" spans="1:8" x14ac:dyDescent="0.25">
      <c r="A11" s="4" t="s">
        <v>15</v>
      </c>
      <c r="B11" s="60">
        <v>97.474455067519997</v>
      </c>
      <c r="C11" s="60">
        <v>0.40888743378298509</v>
      </c>
      <c r="D11" s="60">
        <v>0.87627333468947199</v>
      </c>
      <c r="E11" s="60">
        <v>0.85605164235048292</v>
      </c>
      <c r="F11" s="60">
        <v>0.36423119653438707</v>
      </c>
      <c r="G11" s="60">
        <v>2.0101325122684286E-2</v>
      </c>
      <c r="H11" s="60">
        <v>100</v>
      </c>
    </row>
    <row r="12" spans="1:8" x14ac:dyDescent="0.25">
      <c r="A12" s="4" t="s">
        <v>16</v>
      </c>
      <c r="B12" s="60">
        <v>97.171659768978941</v>
      </c>
      <c r="C12" s="60">
        <v>5.8064117610723331E-2</v>
      </c>
      <c r="D12" s="60">
        <v>0.63079869046883685</v>
      </c>
      <c r="E12" s="60">
        <v>1.8150596083760462</v>
      </c>
      <c r="F12" s="60">
        <v>0.17419235283216999</v>
      </c>
      <c r="G12" s="60">
        <v>0.15022546173327567</v>
      </c>
      <c r="H12" s="60">
        <v>99.999999999999986</v>
      </c>
    </row>
    <row r="13" spans="1:8" x14ac:dyDescent="0.25">
      <c r="A13" s="4" t="s">
        <v>17</v>
      </c>
      <c r="B13" s="60">
        <v>96.311859142707064</v>
      </c>
      <c r="C13" s="60">
        <v>0</v>
      </c>
      <c r="D13" s="60">
        <v>5.2524606636369868E-2</v>
      </c>
      <c r="E13" s="60">
        <v>3.3016282628057354</v>
      </c>
      <c r="F13" s="60">
        <v>0.32428235401584871</v>
      </c>
      <c r="G13" s="60">
        <v>9.7056338349813878E-3</v>
      </c>
      <c r="H13" s="60">
        <v>100</v>
      </c>
    </row>
    <row r="14" spans="1:8" x14ac:dyDescent="0.25">
      <c r="A14" s="4" t="s">
        <v>18</v>
      </c>
      <c r="B14" s="60">
        <v>97.198840763197197</v>
      </c>
      <c r="C14" s="60">
        <v>0.44015390550044015</v>
      </c>
      <c r="D14" s="60">
        <v>0.5819263245005819</v>
      </c>
      <c r="E14" s="60">
        <v>1.4483865969014431</v>
      </c>
      <c r="F14" s="60">
        <v>0.25255272780025256</v>
      </c>
      <c r="G14" s="60">
        <v>7.8139682100078142E-2</v>
      </c>
      <c r="H14" s="60">
        <v>99.999999999999986</v>
      </c>
    </row>
    <row r="15" spans="1:8" x14ac:dyDescent="0.25">
      <c r="A15" s="4" t="s">
        <v>19</v>
      </c>
      <c r="B15" s="60">
        <v>88.751488425886365</v>
      </c>
      <c r="C15" s="60">
        <v>0.40963759322246346</v>
      </c>
      <c r="D15" s="60">
        <v>0.38058124099110646</v>
      </c>
      <c r="E15" s="60">
        <v>7.1333344727981256</v>
      </c>
      <c r="F15" s="60">
        <v>2.7489588140450429</v>
      </c>
      <c r="G15" s="60">
        <v>0.57599945305689915</v>
      </c>
      <c r="H15" s="60">
        <v>100</v>
      </c>
    </row>
    <row r="16" spans="1:8" x14ac:dyDescent="0.25">
      <c r="A16" s="4" t="s">
        <v>20</v>
      </c>
      <c r="B16" s="60">
        <v>97.236428949027754</v>
      </c>
      <c r="C16" s="60">
        <v>9.5537141656104503E-3</v>
      </c>
      <c r="D16" s="60">
        <v>0.23693211130713918</v>
      </c>
      <c r="E16" s="60">
        <v>1.5610768946607476</v>
      </c>
      <c r="F16" s="60">
        <v>0.95600833083875614</v>
      </c>
      <c r="G16" s="60">
        <v>0</v>
      </c>
      <c r="H16" s="60">
        <v>100</v>
      </c>
    </row>
    <row r="17" spans="1:8" x14ac:dyDescent="0.25">
      <c r="A17" s="4" t="s">
        <v>21</v>
      </c>
      <c r="B17" s="60">
        <v>96.787563684957817</v>
      </c>
      <c r="C17" s="60">
        <v>3.1320471059884746E-2</v>
      </c>
      <c r="D17" s="60">
        <v>0</v>
      </c>
      <c r="E17" s="60">
        <v>0</v>
      </c>
      <c r="F17" s="60">
        <v>3.1811158439822975</v>
      </c>
      <c r="G17" s="60">
        <v>0</v>
      </c>
      <c r="H17" s="60">
        <v>100</v>
      </c>
    </row>
    <row r="18" spans="1:8" x14ac:dyDescent="0.25">
      <c r="A18" s="4" t="s">
        <v>22</v>
      </c>
      <c r="B18" s="60">
        <v>94.973024024104404</v>
      </c>
      <c r="C18" s="60">
        <v>0.10629796313219567</v>
      </c>
      <c r="D18" s="60">
        <v>1.1853369989561387E-2</v>
      </c>
      <c r="E18" s="60">
        <v>1.0499791610108249</v>
      </c>
      <c r="F18" s="60">
        <v>3.8294032401760347</v>
      </c>
      <c r="G18" s="60">
        <v>2.944224158697506E-2</v>
      </c>
      <c r="H18" s="60">
        <v>100</v>
      </c>
    </row>
    <row r="19" spans="1:8" x14ac:dyDescent="0.25">
      <c r="A19" s="4" t="s">
        <v>23</v>
      </c>
      <c r="B19" s="60">
        <v>95.601335776904477</v>
      </c>
      <c r="C19" s="60">
        <v>6.8489268440145102E-3</v>
      </c>
      <c r="D19" s="60">
        <v>2.6923367593712215E-2</v>
      </c>
      <c r="E19" s="60">
        <v>5.1839291112454659E-2</v>
      </c>
      <c r="F19" s="60">
        <v>4.3123441278718246</v>
      </c>
      <c r="G19" s="60">
        <v>7.0850967351874248E-4</v>
      </c>
      <c r="H19" s="60">
        <v>100</v>
      </c>
    </row>
    <row r="20" spans="1:8" x14ac:dyDescent="0.25">
      <c r="A20" s="4" t="s">
        <v>24</v>
      </c>
      <c r="B20" s="60">
        <v>96.588990069569576</v>
      </c>
      <c r="C20" s="60">
        <v>0</v>
      </c>
      <c r="D20" s="60">
        <v>0</v>
      </c>
      <c r="E20" s="60">
        <v>4.1208458238055606E-2</v>
      </c>
      <c r="F20" s="60">
        <v>3.3665694362521208</v>
      </c>
      <c r="G20" s="60">
        <v>3.2320359402396551E-3</v>
      </c>
      <c r="H20" s="60">
        <v>100</v>
      </c>
    </row>
    <row r="21" spans="1:8" x14ac:dyDescent="0.25">
      <c r="A21" s="4" t="s">
        <v>25</v>
      </c>
      <c r="B21" s="60">
        <v>98.788031910821189</v>
      </c>
      <c r="C21" s="60">
        <v>1.6460716309124594E-2</v>
      </c>
      <c r="D21" s="60">
        <v>2.3351248717595356E-2</v>
      </c>
      <c r="E21" s="60">
        <v>0.72082625139724688</v>
      </c>
      <c r="F21" s="60">
        <v>0.42261932105287769</v>
      </c>
      <c r="G21" s="60">
        <v>2.8710551701961507E-2</v>
      </c>
      <c r="H21" s="60">
        <v>99.999999999999986</v>
      </c>
    </row>
    <row r="22" spans="1:8" x14ac:dyDescent="0.25">
      <c r="A22" s="4" t="s">
        <v>26</v>
      </c>
      <c r="B22" s="60">
        <v>99.845391895664974</v>
      </c>
      <c r="C22" s="60">
        <v>5.6754873743238343E-2</v>
      </c>
      <c r="D22" s="60">
        <v>1.6569813713543147E-2</v>
      </c>
      <c r="E22" s="60">
        <v>3.3791982297698232E-2</v>
      </c>
      <c r="F22" s="60">
        <v>4.7491434580548865E-2</v>
      </c>
      <c r="G22" s="60">
        <v>0</v>
      </c>
      <c r="H22" s="60">
        <v>100.00000000000001</v>
      </c>
    </row>
    <row r="23" spans="1:8" x14ac:dyDescent="0.25">
      <c r="A23" s="22" t="s">
        <v>27</v>
      </c>
      <c r="B23" s="61">
        <v>99.921640077047485</v>
      </c>
      <c r="C23" s="61">
        <v>0</v>
      </c>
      <c r="D23" s="61">
        <v>1.5826388379570833E-2</v>
      </c>
      <c r="E23" s="61">
        <v>6.0989496682248581E-2</v>
      </c>
      <c r="F23" s="61">
        <v>1.2866982422415313E-4</v>
      </c>
      <c r="G23" s="61">
        <v>1.4153680664747981E-3</v>
      </c>
      <c r="H23" s="61">
        <v>100</v>
      </c>
    </row>
  </sheetData>
  <mergeCells count="3">
    <mergeCell ref="C2:G2"/>
    <mergeCell ref="H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Cusimano</dc:creator>
  <cp:lastModifiedBy>Salvatore Cusimano</cp:lastModifiedBy>
  <dcterms:created xsi:type="dcterms:W3CDTF">2021-11-16T11:50:37Z</dcterms:created>
  <dcterms:modified xsi:type="dcterms:W3CDTF">2021-12-14T17:28:41Z</dcterms:modified>
</cp:coreProperties>
</file>