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ocumenti Utente\Documents\cusimano\asia imprese 2020\doc riassuntivi\"/>
    </mc:Choice>
  </mc:AlternateContent>
  <bookViews>
    <workbookView xWindow="0" yWindow="0" windowWidth="25200" windowHeight="11250" activeTab="4"/>
  </bookViews>
  <sheets>
    <sheet name="Indice Tavole" sheetId="9" r:id="rId1"/>
    <sheet name="Tavola 1" sheetId="6" r:id="rId2"/>
    <sheet name="Tavola 2" sheetId="5" r:id="rId3"/>
    <sheet name="Tavola 3" sheetId="1" r:id="rId4"/>
    <sheet name="Tavola 4" sheetId="2" r:id="rId5"/>
    <sheet name="Tavola 5" sheetId="8" r:id="rId6"/>
    <sheet name="Tavola 6" sheetId="3" r:id="rId7"/>
    <sheet name="Tavola 7" sheetId="7" r:id="rId8"/>
  </sheets>
  <definedNames>
    <definedName name="_xlnm._FilterDatabase" localSheetId="4" hidden="1">'Tavola 4'!$E$8:$E$10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2" l="1"/>
  <c r="D26" i="2"/>
  <c r="D31" i="2" s="1"/>
  <c r="E26" i="2"/>
  <c r="C27" i="2"/>
  <c r="D27" i="2"/>
  <c r="E27" i="2"/>
  <c r="C28" i="2"/>
  <c r="D28" i="2"/>
  <c r="E28" i="2"/>
  <c r="C29" i="2"/>
  <c r="D29" i="2"/>
  <c r="E29" i="2"/>
  <c r="C30" i="2"/>
  <c r="D30" i="2"/>
  <c r="E30" i="2"/>
  <c r="C31" i="2"/>
  <c r="E31" i="2"/>
  <c r="B27" i="2"/>
  <c r="B26" i="2"/>
  <c r="B30" i="2"/>
  <c r="B29" i="2"/>
  <c r="B28" i="2"/>
  <c r="B31" i="2"/>
  <c r="C26" i="1"/>
  <c r="C31" i="1" s="1"/>
  <c r="D26" i="1"/>
  <c r="E26" i="1"/>
  <c r="F26" i="1"/>
  <c r="G26" i="1"/>
  <c r="G31" i="1" s="1"/>
  <c r="H26" i="1"/>
  <c r="I26" i="1"/>
  <c r="J26" i="1"/>
  <c r="K26" i="1"/>
  <c r="K31" i="1" s="1"/>
  <c r="C27" i="1"/>
  <c r="D27" i="1"/>
  <c r="E27" i="1"/>
  <c r="F27" i="1"/>
  <c r="G27" i="1"/>
  <c r="H27" i="1"/>
  <c r="I27" i="1"/>
  <c r="J27" i="1"/>
  <c r="K27" i="1"/>
  <c r="C28" i="1"/>
  <c r="D28" i="1"/>
  <c r="E28" i="1"/>
  <c r="F28" i="1"/>
  <c r="G28" i="1"/>
  <c r="H28" i="1"/>
  <c r="I28" i="1"/>
  <c r="J28" i="1"/>
  <c r="K28" i="1"/>
  <c r="C29" i="1"/>
  <c r="D29" i="1"/>
  <c r="E29" i="1"/>
  <c r="F29" i="1"/>
  <c r="G29" i="1"/>
  <c r="H29" i="1"/>
  <c r="I29" i="1"/>
  <c r="J29" i="1"/>
  <c r="K29" i="1"/>
  <c r="C30" i="1"/>
  <c r="D30" i="1"/>
  <c r="E30" i="1"/>
  <c r="F30" i="1"/>
  <c r="G30" i="1"/>
  <c r="H30" i="1"/>
  <c r="I30" i="1"/>
  <c r="J30" i="1"/>
  <c r="K30" i="1"/>
  <c r="E31" i="1"/>
  <c r="I31" i="1"/>
  <c r="B26" i="1"/>
  <c r="B30" i="1"/>
  <c r="B29" i="1"/>
  <c r="B28" i="1"/>
  <c r="B27" i="1"/>
  <c r="B31" i="1" s="1"/>
  <c r="J31" i="1" l="1"/>
  <c r="H31" i="1"/>
  <c r="F31" i="1"/>
  <c r="D31" i="1"/>
  <c r="G6" i="8"/>
  <c r="G5" i="8"/>
  <c r="G4" i="8"/>
  <c r="F7" i="8"/>
  <c r="E7" i="8"/>
  <c r="D7" i="8"/>
  <c r="C7" i="8"/>
  <c r="B7" i="8"/>
  <c r="G7" i="8" s="1"/>
  <c r="F25" i="7"/>
  <c r="F26" i="7"/>
  <c r="F27" i="7"/>
  <c r="F28" i="7"/>
  <c r="F29" i="7"/>
  <c r="F30" i="7"/>
  <c r="E30" i="7"/>
  <c r="D30" i="7"/>
  <c r="C30" i="7"/>
  <c r="B30" i="7"/>
  <c r="E29" i="7"/>
  <c r="D29" i="7"/>
  <c r="C29" i="7"/>
  <c r="B29" i="7"/>
  <c r="E28" i="7"/>
  <c r="D28" i="7"/>
  <c r="C28" i="7"/>
  <c r="B28" i="7"/>
  <c r="E27" i="7"/>
  <c r="D27" i="7"/>
  <c r="C27" i="7"/>
  <c r="B27" i="7"/>
  <c r="E26" i="7"/>
  <c r="D26" i="7"/>
  <c r="D31" i="7" s="1"/>
  <c r="C26" i="7"/>
  <c r="C31" i="7" s="1"/>
  <c r="B26" i="7"/>
  <c r="B31" i="7" s="1"/>
  <c r="E25" i="7"/>
  <c r="D25" i="7"/>
  <c r="C25" i="7"/>
  <c r="B25" i="7"/>
  <c r="E4" i="6"/>
  <c r="E25" i="6"/>
  <c r="E31" i="6" s="1"/>
  <c r="E24" i="6"/>
  <c r="E23" i="6"/>
  <c r="E22" i="6"/>
  <c r="E21" i="6"/>
  <c r="E20" i="6"/>
  <c r="E19" i="6"/>
  <c r="E18" i="6"/>
  <c r="E17" i="6"/>
  <c r="E16" i="6"/>
  <c r="E15" i="6"/>
  <c r="E29" i="6" s="1"/>
  <c r="E14" i="6"/>
  <c r="E13" i="6"/>
  <c r="E12" i="6"/>
  <c r="E11" i="6"/>
  <c r="E10" i="6"/>
  <c r="E9" i="6"/>
  <c r="E8" i="6"/>
  <c r="E7" i="6"/>
  <c r="E6" i="6"/>
  <c r="E5" i="6"/>
  <c r="E27" i="6" s="1"/>
  <c r="D31" i="6"/>
  <c r="C31" i="6"/>
  <c r="B31" i="6"/>
  <c r="D30" i="6"/>
  <c r="C30" i="6"/>
  <c r="B30" i="6"/>
  <c r="D29" i="6"/>
  <c r="C29" i="6"/>
  <c r="B29" i="6"/>
  <c r="D28" i="6"/>
  <c r="C28" i="6"/>
  <c r="B28" i="6"/>
  <c r="D27" i="6"/>
  <c r="C27" i="6"/>
  <c r="C32" i="6" s="1"/>
  <c r="B27" i="6"/>
  <c r="D26" i="6"/>
  <c r="C26" i="6"/>
  <c r="B26" i="6"/>
  <c r="C8" i="5"/>
  <c r="B8" i="5"/>
  <c r="E31" i="7" l="1"/>
  <c r="F31" i="7"/>
  <c r="E26" i="6"/>
  <c r="B32" i="6"/>
  <c r="E30" i="6"/>
  <c r="E28" i="6"/>
  <c r="D32" i="6"/>
  <c r="E32" i="6"/>
  <c r="K6" i="3" l="1"/>
  <c r="K7" i="3"/>
  <c r="K8" i="3"/>
  <c r="K9" i="3"/>
  <c r="K10" i="3"/>
  <c r="K11" i="3"/>
  <c r="K12" i="3"/>
  <c r="K13" i="3"/>
  <c r="K5" i="3"/>
  <c r="C14" i="3"/>
  <c r="D14" i="3"/>
  <c r="E14" i="3"/>
  <c r="F14" i="3"/>
  <c r="G14" i="3"/>
  <c r="H14" i="3"/>
  <c r="I14" i="3"/>
  <c r="B14" i="3"/>
  <c r="J6" i="3"/>
  <c r="J7" i="3"/>
  <c r="J8" i="3"/>
  <c r="J9" i="3"/>
  <c r="J10" i="3"/>
  <c r="J11" i="3"/>
  <c r="J12" i="3"/>
  <c r="J13" i="3"/>
  <c r="J5" i="3"/>
  <c r="C25" i="2"/>
  <c r="D25" i="2"/>
  <c r="E25" i="2"/>
  <c r="B25" i="2"/>
  <c r="C25" i="1"/>
  <c r="D25" i="1"/>
  <c r="E25" i="1"/>
  <c r="F25" i="1"/>
  <c r="G25" i="1"/>
  <c r="H25" i="1"/>
  <c r="I25" i="1"/>
  <c r="J25" i="1"/>
  <c r="K25" i="1"/>
  <c r="B25" i="1"/>
  <c r="J14" i="3" l="1"/>
  <c r="K14" i="3"/>
</calcChain>
</file>

<file path=xl/sharedStrings.xml><?xml version="1.0" encoding="utf-8"?>
<sst xmlns="http://schemas.openxmlformats.org/spreadsheetml/2006/main" count="212" uniqueCount="85">
  <si>
    <t>ACQUACOLTURA E PESCA</t>
  </si>
  <si>
    <t>ALLEVAMENTO DI ANIMALI E CACCIA</t>
  </si>
  <si>
    <t>ATTIVITÀ DI SUPPORTO ALL'AGRICOLTURA E ATTIVITÀ SUCCESSIVE ALLA RACCOLTA</t>
  </si>
  <si>
    <t>COLTIVAZIONE DI COLTURE AGRICOLE NON PERMANENTI</t>
  </si>
  <si>
    <t>COLTIVAZIONE DI COLTURE PERMANENTI</t>
  </si>
  <si>
    <t>COLTIVAZIONI AGRICOLE ASSOCIATE ALL'ALLEVAMENTO DI ANIMALI: ATTIVITÀ MISTA</t>
  </si>
  <si>
    <t>RIPRODUZIONE DELLE PIANTE</t>
  </si>
  <si>
    <t>SILVICOLTURA ED ALTRE ATTIVITÀ FORESTALI, SERVIZI DI SUPPORTO PER LA SILVICOLTURA e RACCOLTA DI PRODOTTI SELVATICI NON LEGNOSI</t>
  </si>
  <si>
    <t>UTILIZZO DI AREE FORESTALI</t>
  </si>
  <si>
    <t>Abruzzo</t>
  </si>
  <si>
    <t>Basilicata</t>
  </si>
  <si>
    <t>Calabria</t>
  </si>
  <si>
    <t>Campania</t>
  </si>
  <si>
    <t>Emilia-Romagna</t>
  </si>
  <si>
    <t>Friuli-Venezia Giulia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</si>
  <si>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</si>
  <si>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</si>
  <si>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</si>
  <si>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</si>
  <si>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</si>
  <si>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</si>
  <si>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</si>
  <si>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</si>
  <si>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Sicilia</t>
  </si>
  <si>
    <t>Toscana</t>
  </si>
  <si>
    <t>Trentino-Alto Adige</t>
  </si>
  <si>
    <t>Umbria</t>
  </si>
  <si>
    <t>Valle d'Aosta</t>
  </si>
  <si>
    <t>Veneto</t>
  </si>
  <si>
    <t>Italia centrale</t>
  </si>
  <si>
    <t>Italia insulare</t>
  </si>
  <si>
    <t>Italia meridionale</t>
  </si>
  <si>
    <t>Italia nord-occidentale</t>
  </si>
  <si>
    <t>Italia nord-orientale</t>
  </si>
  <si>
    <t>REGIONI/                                                 RIPARTIZIONI GEOGRAFICHE</t>
  </si>
  <si>
    <t>TOTALE</t>
  </si>
  <si>
    <t>Bolzano-Bozen</t>
  </si>
  <si>
    <t>Trento</t>
  </si>
  <si>
    <t>Totale</t>
  </si>
  <si>
    <r>
      <t>Tavola 3 -  Imprese agricole per regione, ripartizione geografica e  attività economica principale (Ateco) - Anno 2020,</t>
    </r>
    <r>
      <rPr>
        <b/>
        <i/>
        <sz val="9"/>
        <color rgb="FF000000"/>
        <rFont val="Arial"/>
        <family val="2"/>
      </rPr>
      <t xml:space="preserve"> </t>
    </r>
    <r>
      <rPr>
        <i/>
        <sz val="9"/>
        <color rgb="FF000000"/>
        <rFont val="Arial"/>
        <family val="2"/>
      </rPr>
      <t xml:space="preserve">valori assoluti </t>
    </r>
  </si>
  <si>
    <t>Imprenditore individuale</t>
  </si>
  <si>
    <t>Società di persone</t>
  </si>
  <si>
    <t>Società di capitali, società coooperativa ed altre forme</t>
  </si>
  <si>
    <r>
      <t xml:space="preserve">Tavola 4 - Imprese agricole per regione, ripartizione geografica e forma giuridica - Anno 2020, </t>
    </r>
    <r>
      <rPr>
        <i/>
        <sz val="9"/>
        <color rgb="FF000000"/>
        <rFont val="Arial"/>
        <family val="2"/>
      </rPr>
      <t xml:space="preserve">valori assoluti </t>
    </r>
  </si>
  <si>
    <t>10--49</t>
  </si>
  <si>
    <t>2--9</t>
  </si>
  <si>
    <t>addetti</t>
  </si>
  <si>
    <t>classe addetti</t>
  </si>
  <si>
    <t>Attività economica</t>
  </si>
  <si>
    <t>fino a 1</t>
  </si>
  <si>
    <t>50+</t>
  </si>
  <si>
    <t>totale</t>
  </si>
  <si>
    <t>imprese</t>
  </si>
  <si>
    <t>1--4,99</t>
  </si>
  <si>
    <t>100 e oltre</t>
  </si>
  <si>
    <t>20--99,99</t>
  </si>
  <si>
    <t>5--19,99</t>
  </si>
  <si>
    <t>Fino a 0,99</t>
  </si>
  <si>
    <t>Classe di Sau</t>
  </si>
  <si>
    <t>Unità</t>
  </si>
  <si>
    <t>Sau (ha)</t>
  </si>
  <si>
    <t xml:space="preserve"> 5--19,99</t>
  </si>
  <si>
    <r>
      <t xml:space="preserve">Tavola 2 - Imprese agricole per classi di Superficie agricola utilizzata (Sau) - Anno 2020, </t>
    </r>
    <r>
      <rPr>
        <i/>
        <sz val="9"/>
        <color rgb="FF000000"/>
        <rFont val="Arial"/>
        <family val="2"/>
      </rPr>
      <t>valori assoluti (*)</t>
    </r>
  </si>
  <si>
    <t>(*) fonte Sau: Censimento Agricoltura 2020</t>
  </si>
  <si>
    <t>Imprese agricole, con azienda agricola</t>
  </si>
  <si>
    <t>Imprese agricole, senza azienda agricola</t>
  </si>
  <si>
    <t>Sau</t>
  </si>
  <si>
    <r>
      <t xml:space="preserve">Tavola 1 - Imprese agricole e Superficie agricola utilizzata (Sau) per regione, ripartizione geografica e tipologia- Anno 2020, </t>
    </r>
    <r>
      <rPr>
        <i/>
        <sz val="9"/>
        <color rgb="FF000000"/>
        <rFont val="Arial"/>
        <family val="2"/>
      </rPr>
      <t>valori assoluti (*)</t>
    </r>
  </si>
  <si>
    <t>SEMINATIVI</t>
  </si>
  <si>
    <t>ORTI</t>
  </si>
  <si>
    <t>COLTIVAZIONI LEGNOSE AGRARIE</t>
  </si>
  <si>
    <t>PRATI E PASCOLI</t>
  </si>
  <si>
    <t>Totale SAU</t>
  </si>
  <si>
    <t>Forma giuridica</t>
  </si>
  <si>
    <t>a. Imprenditore individuale, libero professionista e lavoratore autonomo</t>
  </si>
  <si>
    <t>b. Societa' di persone</t>
  </si>
  <si>
    <t>c. Società di capitali, società coooperativa ed altre forme</t>
  </si>
  <si>
    <r>
      <t xml:space="preserve">Tavola 7 - Superficie agricola utilizzata (Sau) per regione, ripartizione geografica e principali coltivazioni  - Anno 2020, </t>
    </r>
    <r>
      <rPr>
        <i/>
        <sz val="9"/>
        <color rgb="FF000000"/>
        <rFont val="Arial"/>
        <family val="2"/>
      </rPr>
      <t>valori assoluti (*)</t>
    </r>
  </si>
  <si>
    <r>
      <t xml:space="preserve">Tavola 1 - Imprese agricole e Superficie agricola utilizzata (Sau) per regione, ripartizione geografica e tipologia- Anno 2020, </t>
    </r>
    <r>
      <rPr>
        <i/>
        <sz val="9"/>
        <color rgb="FF000000"/>
        <rFont val="Arial"/>
        <family val="2"/>
      </rPr>
      <t>valori assoluti</t>
    </r>
  </si>
  <si>
    <r>
      <t xml:space="preserve">Tavola 2 - Imprese agricole per classi di Superficie agricola utilizzata (Sau) - Anno 2020, </t>
    </r>
    <r>
      <rPr>
        <i/>
        <sz val="9"/>
        <color rgb="FF000000"/>
        <rFont val="Arial"/>
        <family val="2"/>
      </rPr>
      <t>valori assoluti</t>
    </r>
  </si>
  <si>
    <r>
      <t>Tavola 5 - Imprese agricole per forma giuridica e classi di Superficie agricola utilizzata (Sau) - Anno 2020,</t>
    </r>
    <r>
      <rPr>
        <sz val="9"/>
        <color rgb="FF000000"/>
        <rFont val="Arial"/>
        <family val="2"/>
      </rPr>
      <t xml:space="preserve"> </t>
    </r>
    <r>
      <rPr>
        <i/>
        <sz val="9"/>
        <color rgb="FF000000"/>
        <rFont val="Arial"/>
        <family val="2"/>
      </rPr>
      <t>valori assoluti</t>
    </r>
  </si>
  <si>
    <r>
      <t>Tavola 5 - Imprese agricole per forma giuridica e classi di Superficie agricola utilizzata (Sau) - Anno 2020,</t>
    </r>
    <r>
      <rPr>
        <sz val="9"/>
        <color rgb="FF000000"/>
        <rFont val="Arial"/>
        <family val="2"/>
      </rPr>
      <t xml:space="preserve"> </t>
    </r>
    <r>
      <rPr>
        <i/>
        <sz val="9"/>
        <color rgb="FF000000"/>
        <rFont val="Arial"/>
        <family val="2"/>
      </rPr>
      <t>valori assoluti  (*)</t>
    </r>
  </si>
  <si>
    <r>
      <t xml:space="preserve">Tavola 7 - Superficie agricola utilizzata (Sau) per regione, ripartizione geografica e principali coltivazioni  - Anno 2020, </t>
    </r>
    <r>
      <rPr>
        <i/>
        <sz val="9"/>
        <color rgb="FF000000"/>
        <rFont val="Arial"/>
        <family val="2"/>
      </rPr>
      <t>valori assoluti</t>
    </r>
  </si>
  <si>
    <r>
      <t>Tavola 6 - Imprese agricole e addetti per attività economica e classe di addetti - Anno 2020,</t>
    </r>
    <r>
      <rPr>
        <b/>
        <i/>
        <sz val="9"/>
        <color rgb="FF000000"/>
        <rFont val="Arial"/>
        <family val="2"/>
      </rPr>
      <t xml:space="preserve"> </t>
    </r>
    <r>
      <rPr>
        <i/>
        <sz val="9"/>
        <color rgb="FF000000"/>
        <rFont val="Arial"/>
        <family val="2"/>
      </rPr>
      <t xml:space="preserve">valori assoluti </t>
    </r>
  </si>
  <si>
    <r>
      <t>Tavola 6 - Imprese agricole e addetti per attività economica e classe di addetti - Anno 2020,</t>
    </r>
    <r>
      <rPr>
        <b/>
        <i/>
        <sz val="9"/>
        <color rgb="FF000000"/>
        <rFont val="Arial"/>
        <family val="2"/>
      </rPr>
      <t xml:space="preserve"> </t>
    </r>
    <r>
      <rPr>
        <i/>
        <sz val="9"/>
        <color rgb="FF000000"/>
        <rFont val="Arial"/>
        <family val="2"/>
      </rPr>
      <t>valori assoluti</t>
    </r>
    <r>
      <rPr>
        <b/>
        <i/>
        <sz val="9"/>
        <color rgb="FF000000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</si>
</sst>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.0000"/>
    <numFmt numFmtId="165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i/>
      <sz val="9"/>
      <color rgb="FF000000"/>
      <name val="Arial"/>
      <family val="2"/>
    </font>
    <font>
      <i/>
      <sz val="9"/>
      <color rgb="FF000000"/>
      <name val="Arial"/>
      <family val="2"/>
    </font>
    <font>
      <b/>
      <sz val="7"/>
      <color theme="1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i/>
      <sz val="7"/>
      <name val="Arial"/>
      <family val="2"/>
    </font>
    <font>
      <b/>
      <i/>
      <sz val="7"/>
      <name val="Arial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23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/>
      <top style="hair">
        <color indexed="23"/>
      </top>
      <bottom style="thin">
        <color indexed="64"/>
      </bottom>
      <diagonal/>
    </border>
    <border>
      <left/>
      <right/>
      <top style="hair">
        <color indexed="23"/>
      </top>
      <bottom/>
      <diagonal/>
    </border>
    <border>
      <left/>
      <right/>
      <top/>
      <bottom style="hair">
        <color indexed="23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/>
    </xf>
    <xf numFmtId="0" fontId="6" fillId="0" borderId="4" xfId="0" applyFont="1" applyFill="1" applyBorder="1" applyAlignment="1">
      <alignment vertical="center"/>
    </xf>
    <xf numFmtId="165" fontId="6" fillId="0" borderId="5" xfId="1" applyNumberFormat="1" applyFont="1" applyBorder="1" applyAlignment="1">
      <alignment vertical="center"/>
    </xf>
    <xf numFmtId="165" fontId="7" fillId="0" borderId="0" xfId="1" applyNumberFormat="1" applyFont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8" fillId="0" borderId="5" xfId="0" applyFont="1" applyFill="1" applyBorder="1" applyAlignment="1">
      <alignment vertical="center"/>
    </xf>
    <xf numFmtId="165" fontId="8" fillId="0" borderId="5" xfId="1" applyNumberFormat="1" applyFont="1" applyBorder="1" applyAlignment="1">
      <alignment vertical="center"/>
    </xf>
    <xf numFmtId="165" fontId="9" fillId="0" borderId="0" xfId="1" applyNumberFormat="1" applyFont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165" fontId="6" fillId="0" borderId="6" xfId="1" applyNumberFormat="1" applyFont="1" applyBorder="1" applyAlignment="1">
      <alignment vertical="center"/>
    </xf>
    <xf numFmtId="165" fontId="7" fillId="0" borderId="1" xfId="1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165" fontId="6" fillId="0" borderId="7" xfId="1" applyNumberFormat="1" applyFont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165" fontId="6" fillId="0" borderId="8" xfId="1" applyNumberFormat="1" applyFont="1" applyBorder="1" applyAlignment="1">
      <alignment vertical="center"/>
    </xf>
    <xf numFmtId="165" fontId="6" fillId="0" borderId="0" xfId="1" applyNumberFormat="1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65" fontId="7" fillId="0" borderId="3" xfId="1" applyNumberFormat="1" applyFont="1" applyBorder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/>
    <xf numFmtId="165" fontId="7" fillId="0" borderId="1" xfId="1" applyNumberFormat="1" applyFont="1" applyBorder="1"/>
    <xf numFmtId="165" fontId="6" fillId="0" borderId="0" xfId="1" applyNumberFormat="1" applyFont="1" applyBorder="1"/>
    <xf numFmtId="165" fontId="6" fillId="0" borderId="1" xfId="1" applyNumberFormat="1" applyFont="1" applyBorder="1" applyAlignment="1">
      <alignment vertical="center"/>
    </xf>
    <xf numFmtId="0" fontId="6" fillId="0" borderId="0" xfId="0" applyFont="1" applyBorder="1" applyAlignment="1"/>
    <xf numFmtId="165" fontId="7" fillId="0" borderId="5" xfId="1" applyNumberFormat="1" applyFont="1" applyBorder="1" applyAlignment="1">
      <alignment vertical="center"/>
    </xf>
    <xf numFmtId="165" fontId="9" fillId="0" borderId="5" xfId="1" applyNumberFormat="1" applyFont="1" applyBorder="1" applyAlignment="1">
      <alignment vertical="center"/>
    </xf>
    <xf numFmtId="165" fontId="7" fillId="0" borderId="7" xfId="1" applyNumberFormat="1" applyFont="1" applyBorder="1" applyAlignment="1">
      <alignment vertical="center"/>
    </xf>
    <xf numFmtId="165" fontId="7" fillId="0" borderId="0" xfId="1" applyNumberFormat="1" applyFont="1" applyBorder="1"/>
    <xf numFmtId="165" fontId="7" fillId="0" borderId="8" xfId="1" applyNumberFormat="1" applyFont="1" applyBorder="1" applyAlignment="1">
      <alignment vertical="center"/>
    </xf>
    <xf numFmtId="165" fontId="7" fillId="0" borderId="6" xfId="1" applyNumberFormat="1" applyFont="1" applyBorder="1" applyAlignment="1">
      <alignment vertical="center"/>
    </xf>
    <xf numFmtId="0" fontId="5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vertical="center" wrapText="1"/>
    </xf>
    <xf numFmtId="165" fontId="6" fillId="0" borderId="8" xfId="0" applyNumberFormat="1" applyFont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165" fontId="6" fillId="0" borderId="5" xfId="0" applyNumberFormat="1" applyFont="1" applyBorder="1" applyAlignment="1">
      <alignment vertical="center"/>
    </xf>
    <xf numFmtId="165" fontId="7" fillId="0" borderId="3" xfId="1" applyNumberFormat="1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165" fontId="7" fillId="0" borderId="0" xfId="1" applyNumberFormat="1" applyFont="1" applyBorder="1" applyAlignment="1">
      <alignment horizontal="center"/>
    </xf>
    <xf numFmtId="165" fontId="0" fillId="0" borderId="0" xfId="1" applyNumberFormat="1" applyFont="1"/>
    <xf numFmtId="165" fontId="7" fillId="0" borderId="3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7" fillId="3" borderId="3" xfId="0" applyFont="1" applyFill="1" applyBorder="1" applyAlignment="1">
      <alignment horizontal="right" vertical="center"/>
    </xf>
    <xf numFmtId="0" fontId="6" fillId="0" borderId="8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165" fontId="7" fillId="3" borderId="3" xfId="1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right" vertical="center"/>
    </xf>
    <xf numFmtId="165" fontId="7" fillId="0" borderId="3" xfId="1" applyNumberFormat="1" applyFont="1" applyBorder="1" applyAlignment="1">
      <alignment horizontal="right" vertical="center" wrapText="1"/>
    </xf>
    <xf numFmtId="165" fontId="7" fillId="0" borderId="3" xfId="1" applyNumberFormat="1" applyFont="1" applyFill="1" applyBorder="1" applyAlignment="1">
      <alignment horizontal="right" vertical="center" wrapText="1"/>
    </xf>
    <xf numFmtId="165" fontId="7" fillId="0" borderId="3" xfId="1" applyNumberFormat="1" applyFont="1" applyBorder="1" applyAlignment="1">
      <alignment horizontal="left" vertical="center" wrapText="1"/>
    </xf>
    <xf numFmtId="0" fontId="7" fillId="0" borderId="3" xfId="0" applyFont="1" applyBorder="1" applyAlignment="1">
      <alignment horizontal="right"/>
    </xf>
    <xf numFmtId="0" fontId="6" fillId="0" borderId="4" xfId="0" applyFont="1" applyBorder="1" applyAlignment="1">
      <alignment vertical="center"/>
    </xf>
    <xf numFmtId="165" fontId="7" fillId="0" borderId="4" xfId="0" applyNumberFormat="1" applyFont="1" applyBorder="1" applyAlignment="1">
      <alignment vertical="center"/>
    </xf>
    <xf numFmtId="0" fontId="6" fillId="0" borderId="5" xfId="0" applyFont="1" applyBorder="1" applyAlignment="1">
      <alignment vertical="center"/>
    </xf>
    <xf numFmtId="165" fontId="7" fillId="0" borderId="5" xfId="0" applyNumberFormat="1" applyFont="1" applyBorder="1" applyAlignment="1">
      <alignment vertical="center"/>
    </xf>
    <xf numFmtId="0" fontId="6" fillId="0" borderId="6" xfId="0" applyFont="1" applyBorder="1" applyAlignment="1">
      <alignment vertical="center"/>
    </xf>
    <xf numFmtId="165" fontId="6" fillId="0" borderId="6" xfId="0" applyNumberFormat="1" applyFont="1" applyBorder="1" applyAlignment="1">
      <alignment vertical="center"/>
    </xf>
    <xf numFmtId="165" fontId="7" fillId="0" borderId="6" xfId="0" applyNumberFormat="1" applyFont="1" applyBorder="1" applyAlignment="1">
      <alignment vertical="center"/>
    </xf>
    <xf numFmtId="0" fontId="7" fillId="0" borderId="1" xfId="0" applyFont="1" applyBorder="1" applyAlignment="1">
      <alignment horizontal="left"/>
    </xf>
    <xf numFmtId="165" fontId="7" fillId="0" borderId="1" xfId="1" applyNumberFormat="1" applyFont="1" applyBorder="1" applyAlignment="1">
      <alignment horizontal="center"/>
    </xf>
    <xf numFmtId="165" fontId="7" fillId="0" borderId="1" xfId="0" applyNumberFormat="1" applyFont="1" applyBorder="1"/>
    <xf numFmtId="164" fontId="2" fillId="0" borderId="0" xfId="0" applyNumberFormat="1" applyFont="1" applyBorder="1" applyAlignment="1">
      <alignment vertical="center" wrapText="1"/>
    </xf>
    <xf numFmtId="0" fontId="0" fillId="0" borderId="0" xfId="0" applyBorder="1"/>
    <xf numFmtId="164" fontId="2" fillId="0" borderId="0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165" fontId="5" fillId="0" borderId="0" xfId="1" applyNumberFormat="1" applyFont="1" applyBorder="1" applyAlignment="1">
      <alignment vertical="center" wrapText="1"/>
    </xf>
    <xf numFmtId="43" fontId="7" fillId="0" borderId="0" xfId="1" applyNumberFormat="1" applyFont="1" applyFill="1" applyBorder="1"/>
    <xf numFmtId="43" fontId="7" fillId="0" borderId="0" xfId="0" applyNumberFormat="1" applyFont="1" applyFill="1" applyBorder="1" applyAlignment="1">
      <alignment vertical="center"/>
    </xf>
    <xf numFmtId="43" fontId="0" fillId="0" borderId="0" xfId="0" applyNumberFormat="1"/>
    <xf numFmtId="43" fontId="6" fillId="0" borderId="0" xfId="0" applyNumberFormat="1" applyFont="1" applyFill="1" applyBorder="1" applyAlignment="1">
      <alignment vertical="center"/>
    </xf>
    <xf numFmtId="2" fontId="0" fillId="0" borderId="0" xfId="0" applyNumberFormat="1"/>
    <xf numFmtId="164" fontId="2" fillId="0" borderId="1" xfId="0" applyNumberFormat="1" applyFont="1" applyBorder="1" applyAlignment="1">
      <alignment horizontal="left" vertical="center" wrapText="1"/>
    </xf>
    <xf numFmtId="0" fontId="7" fillId="0" borderId="3" xfId="0" applyFont="1" applyBorder="1" applyAlignment="1">
      <alignment horizontal="right" vertical="center" wrapText="1"/>
    </xf>
    <xf numFmtId="164" fontId="3" fillId="0" borderId="0" xfId="0" applyNumberFormat="1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164" fontId="2" fillId="0" borderId="0" xfId="0" applyNumberFormat="1" applyFont="1" applyAlignment="1">
      <alignment horizontal="left" vertical="center"/>
    </xf>
    <xf numFmtId="0" fontId="6" fillId="0" borderId="6" xfId="0" applyFont="1" applyBorder="1" applyAlignment="1">
      <alignment vertical="center" wrapText="1"/>
    </xf>
    <xf numFmtId="165" fontId="7" fillId="0" borderId="8" xfId="0" applyNumberFormat="1" applyFont="1" applyBorder="1" applyAlignment="1">
      <alignment vertical="center"/>
    </xf>
    <xf numFmtId="165" fontId="8" fillId="0" borderId="5" xfId="1" applyNumberFormat="1" applyFont="1" applyFill="1" applyBorder="1" applyAlignment="1">
      <alignment vertical="center"/>
    </xf>
    <xf numFmtId="165" fontId="9" fillId="0" borderId="5" xfId="1" applyNumberFormat="1" applyFont="1" applyFill="1" applyBorder="1" applyAlignment="1">
      <alignment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workbookViewId="0">
      <selection activeCell="B28" sqref="B28"/>
    </sheetView>
  </sheetViews>
  <sheetFormatPr defaultRowHeight="15" x14ac:dyDescent="0.25"/>
  <cols>
    <col min="1" max="1" width="107" bestFit="1" customWidth="1"/>
    <col min="2" max="2" width="9.140625" style="72"/>
    <col min="3" max="3" width="58" style="72" customWidth="1"/>
    <col min="4" max="4" width="9.140625" style="72"/>
    <col min="5" max="5" width="20.42578125" style="72" customWidth="1"/>
    <col min="6" max="11" width="9.140625" style="72"/>
  </cols>
  <sheetData>
    <row r="1" spans="1:21" ht="37.5" customHeight="1" x14ac:dyDescent="0.25">
      <c r="A1" s="71" t="s">
        <v>78</v>
      </c>
      <c r="B1" s="71"/>
      <c r="C1" s="71"/>
      <c r="D1" s="71"/>
      <c r="E1" s="71"/>
    </row>
    <row r="2" spans="1:21" ht="49.5" customHeight="1" x14ac:dyDescent="0.25">
      <c r="A2" s="71" t="s">
        <v>79</v>
      </c>
      <c r="B2" s="71"/>
      <c r="C2" s="71"/>
    </row>
    <row r="3" spans="1:21" ht="15" customHeight="1" x14ac:dyDescent="0.25">
      <c r="A3" s="71" t="s">
        <v>39</v>
      </c>
      <c r="B3" s="71"/>
      <c r="C3" s="71"/>
      <c r="D3" s="71"/>
      <c r="E3" s="71"/>
      <c r="F3" s="71"/>
      <c r="G3" s="71"/>
      <c r="H3" s="71"/>
      <c r="I3" s="71"/>
      <c r="J3" s="71"/>
      <c r="K3" s="71"/>
    </row>
    <row r="5" spans="1:21" x14ac:dyDescent="0.25">
      <c r="A5" s="71" t="s">
        <v>43</v>
      </c>
      <c r="B5" s="71"/>
      <c r="C5" s="71"/>
      <c r="D5" s="71"/>
      <c r="E5" s="71"/>
    </row>
    <row r="7" spans="1:21" s="72" customFormat="1" x14ac:dyDescent="0.25">
      <c r="A7" s="73" t="s">
        <v>80</v>
      </c>
      <c r="B7" s="73"/>
      <c r="C7" s="73"/>
      <c r="D7" s="73"/>
      <c r="E7" s="73"/>
      <c r="F7" s="73"/>
      <c r="G7" s="73"/>
    </row>
    <row r="9" spans="1:21" x14ac:dyDescent="0.25">
      <c r="A9" s="74" t="s">
        <v>83</v>
      </c>
      <c r="B9" s="74"/>
      <c r="C9" s="74"/>
      <c r="D9" s="74"/>
      <c r="E9" s="74"/>
      <c r="F9" s="74"/>
      <c r="G9" s="74"/>
      <c r="H9" s="74"/>
      <c r="I9" s="74"/>
      <c r="J9" s="74"/>
      <c r="K9" s="74"/>
    </row>
    <row r="11" spans="1:21" ht="24" x14ac:dyDescent="0.25">
      <c r="A11" s="71" t="s">
        <v>82</v>
      </c>
      <c r="B11" s="71"/>
      <c r="C11" s="71"/>
      <c r="D11" s="71"/>
      <c r="E11" s="71"/>
    </row>
    <row r="13" spans="1:21" s="72" customFormat="1" x14ac:dyDescent="0.25">
      <c r="A13" s="71"/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E27" sqref="E27:E31"/>
    </sheetView>
  </sheetViews>
  <sheetFormatPr defaultRowHeight="15" x14ac:dyDescent="0.25"/>
  <cols>
    <col min="1" max="1" width="14.140625" bestFit="1" customWidth="1"/>
    <col min="2" max="2" width="12.5703125" bestFit="1" customWidth="1"/>
    <col min="3" max="3" width="13.7109375" bestFit="1" customWidth="1"/>
  </cols>
  <sheetData>
    <row r="1" spans="1:6" ht="30.75" customHeight="1" x14ac:dyDescent="0.25">
      <c r="A1" s="81" t="s">
        <v>67</v>
      </c>
      <c r="B1" s="81"/>
      <c r="C1" s="81"/>
      <c r="D1" s="81"/>
      <c r="E1" s="81"/>
    </row>
    <row r="2" spans="1:6" ht="45" x14ac:dyDescent="0.25">
      <c r="A2" s="35" t="s">
        <v>34</v>
      </c>
      <c r="B2" s="82" t="s">
        <v>64</v>
      </c>
      <c r="C2" s="82"/>
      <c r="D2" s="54" t="s">
        <v>65</v>
      </c>
      <c r="E2" s="54" t="s">
        <v>38</v>
      </c>
    </row>
    <row r="3" spans="1:6" x14ac:dyDescent="0.25">
      <c r="A3" s="55"/>
      <c r="B3" s="56" t="s">
        <v>59</v>
      </c>
      <c r="C3" s="56" t="s">
        <v>66</v>
      </c>
      <c r="D3" s="56" t="s">
        <v>59</v>
      </c>
      <c r="E3" s="56" t="s">
        <v>59</v>
      </c>
    </row>
    <row r="4" spans="1:6" x14ac:dyDescent="0.25">
      <c r="A4" s="7" t="s">
        <v>20</v>
      </c>
      <c r="B4" s="5">
        <v>28241</v>
      </c>
      <c r="C4" s="5">
        <v>767113.58</v>
      </c>
      <c r="D4" s="5">
        <v>2685</v>
      </c>
      <c r="E4" s="29">
        <f>B4+D4</f>
        <v>30926</v>
      </c>
      <c r="F4" s="80"/>
    </row>
    <row r="5" spans="1:6" x14ac:dyDescent="0.25">
      <c r="A5" s="7" t="s">
        <v>27</v>
      </c>
      <c r="B5" s="5">
        <v>817</v>
      </c>
      <c r="C5" s="5">
        <v>44758.75</v>
      </c>
      <c r="D5" s="5">
        <v>40</v>
      </c>
      <c r="E5" s="29">
        <f t="shared" ref="E5:E25" si="0">B5+D5</f>
        <v>857</v>
      </c>
      <c r="F5" s="80"/>
    </row>
    <row r="6" spans="1:6" x14ac:dyDescent="0.25">
      <c r="A6" s="7" t="s">
        <v>17</v>
      </c>
      <c r="B6" s="5">
        <v>24931</v>
      </c>
      <c r="C6" s="5">
        <v>831988.26</v>
      </c>
      <c r="D6" s="5">
        <v>2825</v>
      </c>
      <c r="E6" s="29">
        <f t="shared" si="0"/>
        <v>27756</v>
      </c>
      <c r="F6" s="80"/>
    </row>
    <row r="7" spans="1:6" x14ac:dyDescent="0.25">
      <c r="A7" s="7" t="s">
        <v>16</v>
      </c>
      <c r="B7" s="5">
        <v>4058</v>
      </c>
      <c r="C7" s="5">
        <v>20869.13</v>
      </c>
      <c r="D7" s="5">
        <v>890</v>
      </c>
      <c r="E7" s="29">
        <f t="shared" si="0"/>
        <v>4948</v>
      </c>
      <c r="F7" s="80"/>
    </row>
    <row r="8" spans="1:6" x14ac:dyDescent="0.25">
      <c r="A8" s="7" t="s">
        <v>25</v>
      </c>
      <c r="B8" s="5">
        <v>19231</v>
      </c>
      <c r="C8" s="5">
        <v>165127.01</v>
      </c>
      <c r="D8" s="5">
        <v>1554</v>
      </c>
      <c r="E8" s="29">
        <f>B8+D8</f>
        <v>20785</v>
      </c>
      <c r="F8" s="80"/>
    </row>
    <row r="9" spans="1:6" x14ac:dyDescent="0.25">
      <c r="A9" s="8" t="s">
        <v>36</v>
      </c>
      <c r="B9" s="9">
        <v>11577</v>
      </c>
      <c r="C9" s="9">
        <v>92533.27</v>
      </c>
      <c r="D9" s="9">
        <v>699</v>
      </c>
      <c r="E9" s="30">
        <f t="shared" si="0"/>
        <v>12276</v>
      </c>
      <c r="F9" s="80"/>
    </row>
    <row r="10" spans="1:6" x14ac:dyDescent="0.25">
      <c r="A10" s="8" t="s">
        <v>37</v>
      </c>
      <c r="B10" s="9">
        <v>7654</v>
      </c>
      <c r="C10" s="9">
        <v>72593.740000000005</v>
      </c>
      <c r="D10" s="9">
        <v>855</v>
      </c>
      <c r="E10" s="30">
        <f t="shared" si="0"/>
        <v>8509</v>
      </c>
      <c r="F10" s="80"/>
    </row>
    <row r="11" spans="1:6" x14ac:dyDescent="0.25">
      <c r="A11" s="7" t="s">
        <v>28</v>
      </c>
      <c r="B11" s="5">
        <v>36725</v>
      </c>
      <c r="C11" s="5">
        <v>645581.47</v>
      </c>
      <c r="D11" s="5">
        <v>6235</v>
      </c>
      <c r="E11" s="29">
        <f t="shared" si="0"/>
        <v>42960</v>
      </c>
      <c r="F11" s="80"/>
    </row>
    <row r="12" spans="1:6" x14ac:dyDescent="0.25">
      <c r="A12" s="7" t="s">
        <v>14</v>
      </c>
      <c r="B12" s="5">
        <v>6408</v>
      </c>
      <c r="C12" s="5">
        <v>168884.37</v>
      </c>
      <c r="D12" s="5">
        <v>1242</v>
      </c>
      <c r="E12" s="29">
        <f t="shared" si="0"/>
        <v>7650</v>
      </c>
      <c r="F12" s="80"/>
    </row>
    <row r="13" spans="1:6" x14ac:dyDescent="0.25">
      <c r="A13" s="7" t="s">
        <v>13</v>
      </c>
      <c r="B13" s="5">
        <v>29414</v>
      </c>
      <c r="C13" s="5">
        <v>854477</v>
      </c>
      <c r="D13" s="5">
        <v>5126</v>
      </c>
      <c r="E13" s="29">
        <f t="shared" si="0"/>
        <v>34540</v>
      </c>
      <c r="F13" s="80"/>
    </row>
    <row r="14" spans="1:6" x14ac:dyDescent="0.25">
      <c r="A14" s="7" t="s">
        <v>24</v>
      </c>
      <c r="B14" s="5">
        <v>16208</v>
      </c>
      <c r="C14" s="5">
        <v>420480.24</v>
      </c>
      <c r="D14" s="5">
        <v>2889</v>
      </c>
      <c r="E14" s="29">
        <f t="shared" si="0"/>
        <v>19097</v>
      </c>
      <c r="F14" s="80"/>
    </row>
    <row r="15" spans="1:6" x14ac:dyDescent="0.25">
      <c r="A15" s="7" t="s">
        <v>26</v>
      </c>
      <c r="B15" s="5">
        <v>5487</v>
      </c>
      <c r="C15" s="5">
        <v>171495.84</v>
      </c>
      <c r="D15" s="5">
        <v>686</v>
      </c>
      <c r="E15" s="29">
        <f t="shared" si="0"/>
        <v>6173</v>
      </c>
      <c r="F15" s="80"/>
    </row>
    <row r="16" spans="1:6" x14ac:dyDescent="0.25">
      <c r="A16" s="7" t="s">
        <v>18</v>
      </c>
      <c r="B16" s="5">
        <v>9580</v>
      </c>
      <c r="C16" s="5">
        <v>305873.61</v>
      </c>
      <c r="D16" s="5">
        <v>1446</v>
      </c>
      <c r="E16" s="29">
        <f t="shared" si="0"/>
        <v>11026</v>
      </c>
      <c r="F16" s="80"/>
    </row>
    <row r="17" spans="1:7" x14ac:dyDescent="0.25">
      <c r="A17" s="7" t="s">
        <v>15</v>
      </c>
      <c r="B17" s="5">
        <v>17178</v>
      </c>
      <c r="C17" s="5">
        <v>377847.11</v>
      </c>
      <c r="D17" s="5">
        <v>2229</v>
      </c>
      <c r="E17" s="29">
        <f t="shared" si="0"/>
        <v>19407</v>
      </c>
      <c r="F17" s="80"/>
    </row>
    <row r="18" spans="1:7" x14ac:dyDescent="0.25">
      <c r="A18" s="7" t="s">
        <v>9</v>
      </c>
      <c r="B18" s="5">
        <v>9592</v>
      </c>
      <c r="C18" s="5">
        <v>186648.49</v>
      </c>
      <c r="D18" s="5">
        <v>880</v>
      </c>
      <c r="E18" s="29">
        <f t="shared" si="0"/>
        <v>10472</v>
      </c>
      <c r="F18" s="80"/>
    </row>
    <row r="19" spans="1:7" x14ac:dyDescent="0.25">
      <c r="A19" s="7" t="s">
        <v>19</v>
      </c>
      <c r="B19" s="5">
        <v>3927</v>
      </c>
      <c r="C19" s="5">
        <v>97792.59</v>
      </c>
      <c r="D19" s="5">
        <v>238</v>
      </c>
      <c r="E19" s="29">
        <f t="shared" si="0"/>
        <v>4165</v>
      </c>
      <c r="F19" s="80"/>
    </row>
    <row r="20" spans="1:7" x14ac:dyDescent="0.25">
      <c r="A20" s="7" t="s">
        <v>12</v>
      </c>
      <c r="B20" s="5">
        <v>20961</v>
      </c>
      <c r="C20" s="5">
        <v>267342.13</v>
      </c>
      <c r="D20" s="5">
        <v>2594</v>
      </c>
      <c r="E20" s="29">
        <f t="shared" si="0"/>
        <v>23555</v>
      </c>
      <c r="F20" s="80"/>
    </row>
    <row r="21" spans="1:7" x14ac:dyDescent="0.25">
      <c r="A21" s="7" t="s">
        <v>21</v>
      </c>
      <c r="B21" s="5">
        <v>43793</v>
      </c>
      <c r="C21" s="5">
        <v>834810.97</v>
      </c>
      <c r="D21" s="5">
        <v>4030</v>
      </c>
      <c r="E21" s="29">
        <f t="shared" si="0"/>
        <v>47823</v>
      </c>
      <c r="F21" s="80"/>
    </row>
    <row r="22" spans="1:7" x14ac:dyDescent="0.25">
      <c r="A22" s="7" t="s">
        <v>10</v>
      </c>
      <c r="B22" s="5">
        <v>6802</v>
      </c>
      <c r="C22" s="5">
        <v>246065.41</v>
      </c>
      <c r="D22" s="5">
        <v>403</v>
      </c>
      <c r="E22" s="29">
        <f t="shared" si="0"/>
        <v>7205</v>
      </c>
      <c r="F22" s="80"/>
    </row>
    <row r="23" spans="1:7" x14ac:dyDescent="0.25">
      <c r="A23" s="7" t="s">
        <v>11</v>
      </c>
      <c r="B23" s="5">
        <v>19774</v>
      </c>
      <c r="C23" s="5">
        <v>253880.79</v>
      </c>
      <c r="D23" s="5">
        <v>3483</v>
      </c>
      <c r="E23" s="29">
        <f t="shared" si="0"/>
        <v>23257</v>
      </c>
      <c r="F23" s="80"/>
    </row>
    <row r="24" spans="1:7" x14ac:dyDescent="0.25">
      <c r="A24" s="7" t="s">
        <v>23</v>
      </c>
      <c r="B24" s="5">
        <v>36807</v>
      </c>
      <c r="C24" s="5">
        <v>765186.26</v>
      </c>
      <c r="D24" s="5">
        <v>5127</v>
      </c>
      <c r="E24" s="29">
        <f t="shared" si="0"/>
        <v>41934</v>
      </c>
      <c r="F24" s="80"/>
    </row>
    <row r="25" spans="1:7" x14ac:dyDescent="0.25">
      <c r="A25" s="7" t="s">
        <v>22</v>
      </c>
      <c r="B25" s="5">
        <v>15576</v>
      </c>
      <c r="C25" s="5">
        <v>723074.55</v>
      </c>
      <c r="D25" s="5">
        <v>1008</v>
      </c>
      <c r="E25" s="29">
        <f t="shared" si="0"/>
        <v>16584</v>
      </c>
      <c r="F25" s="80"/>
    </row>
    <row r="26" spans="1:7" x14ac:dyDescent="0.25">
      <c r="A26" s="15" t="s">
        <v>38</v>
      </c>
      <c r="B26" s="46">
        <f>SUM(B4:B25)-SUM(B9:B10)</f>
        <v>355510</v>
      </c>
      <c r="C26" s="46">
        <f>SUM(C4:C25)-SUM(C9:C10)</f>
        <v>8149297.5600000005</v>
      </c>
      <c r="D26" s="46">
        <f>SUM(D4:D25)-SUM(D9:D10)</f>
        <v>45610</v>
      </c>
      <c r="E26" s="46">
        <f>SUM(E4:E25)-SUM(E9:E10)</f>
        <v>401120</v>
      </c>
      <c r="F26" s="80"/>
      <c r="G26" s="77"/>
    </row>
    <row r="27" spans="1:7" x14ac:dyDescent="0.25">
      <c r="A27" s="7" t="s">
        <v>32</v>
      </c>
      <c r="B27" s="5">
        <f>SUM(B4:B7)</f>
        <v>58047</v>
      </c>
      <c r="C27" s="5">
        <f t="shared" ref="C27:E27" si="1">SUM(C4:C7)</f>
        <v>1664729.7199999997</v>
      </c>
      <c r="D27" s="5">
        <f t="shared" si="1"/>
        <v>6440</v>
      </c>
      <c r="E27" s="29">
        <f t="shared" si="1"/>
        <v>64487</v>
      </c>
    </row>
    <row r="28" spans="1:7" x14ac:dyDescent="0.25">
      <c r="A28" s="7" t="s">
        <v>33</v>
      </c>
      <c r="B28" s="5">
        <f>SUM(B8:B13)-SUM(B9:B10)</f>
        <v>91778</v>
      </c>
      <c r="C28" s="5">
        <f t="shared" ref="C28:E28" si="2">SUM(C8:C13)-SUM(C9:C10)</f>
        <v>1834069.8499999999</v>
      </c>
      <c r="D28" s="5">
        <f t="shared" si="2"/>
        <v>14157</v>
      </c>
      <c r="E28" s="29">
        <f t="shared" si="2"/>
        <v>105935</v>
      </c>
    </row>
    <row r="29" spans="1:7" x14ac:dyDescent="0.25">
      <c r="A29" s="7" t="s">
        <v>29</v>
      </c>
      <c r="B29" s="5">
        <f>SUM(B14:B17)</f>
        <v>48453</v>
      </c>
      <c r="C29" s="5">
        <f t="shared" ref="C29:E29" si="3">SUM(C14:C17)</f>
        <v>1275696.7999999998</v>
      </c>
      <c r="D29" s="5">
        <f t="shared" si="3"/>
        <v>7250</v>
      </c>
      <c r="E29" s="29">
        <f t="shared" si="3"/>
        <v>55703</v>
      </c>
    </row>
    <row r="30" spans="1:7" x14ac:dyDescent="0.25">
      <c r="A30" s="7" t="s">
        <v>31</v>
      </c>
      <c r="B30" s="5">
        <f>SUM(B18:B23)</f>
        <v>104849</v>
      </c>
      <c r="C30" s="5">
        <f t="shared" ref="C30:E30" si="4">SUM(C18:C23)</f>
        <v>1886540.38</v>
      </c>
      <c r="D30" s="5">
        <f t="shared" si="4"/>
        <v>11628</v>
      </c>
      <c r="E30" s="29">
        <f t="shared" si="4"/>
        <v>116477</v>
      </c>
    </row>
    <row r="31" spans="1:7" x14ac:dyDescent="0.25">
      <c r="A31" s="7" t="s">
        <v>30</v>
      </c>
      <c r="B31" s="12">
        <f>SUM(B24:B25)</f>
        <v>52383</v>
      </c>
      <c r="C31" s="12">
        <f t="shared" ref="C31:E31" si="5">SUM(C24:C25)</f>
        <v>1488260.81</v>
      </c>
      <c r="D31" s="12">
        <f t="shared" si="5"/>
        <v>6135</v>
      </c>
      <c r="E31" s="34">
        <f t="shared" si="5"/>
        <v>58518</v>
      </c>
    </row>
    <row r="32" spans="1:7" x14ac:dyDescent="0.25">
      <c r="A32" s="15" t="s">
        <v>38</v>
      </c>
      <c r="B32" s="46">
        <f>SUM(B27:B31)</f>
        <v>355510</v>
      </c>
      <c r="C32" s="46">
        <f>SUM(C27:C31)</f>
        <v>8149297.5599999987</v>
      </c>
      <c r="D32" s="46">
        <f>SUM(D27:D31)</f>
        <v>45610</v>
      </c>
      <c r="E32" s="46">
        <f>SUM(E27:E31)</f>
        <v>401120</v>
      </c>
    </row>
    <row r="34" spans="1:3" x14ac:dyDescent="0.25">
      <c r="A34" s="83" t="s">
        <v>63</v>
      </c>
      <c r="B34" s="83"/>
      <c r="C34" s="83"/>
    </row>
  </sheetData>
  <mergeCells count="3">
    <mergeCell ref="A1:E1"/>
    <mergeCell ref="B2:C2"/>
    <mergeCell ref="A34:C3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E11" sqref="E11"/>
    </sheetView>
  </sheetViews>
  <sheetFormatPr defaultRowHeight="15" x14ac:dyDescent="0.25"/>
  <cols>
    <col min="1" max="1" width="14.42578125" customWidth="1"/>
    <col min="3" max="3" width="11.42578125" customWidth="1"/>
  </cols>
  <sheetData>
    <row r="1" spans="1:5" ht="40.5" customHeight="1" x14ac:dyDescent="0.25">
      <c r="A1" s="81" t="s">
        <v>62</v>
      </c>
      <c r="B1" s="81"/>
      <c r="C1" s="81"/>
    </row>
    <row r="2" spans="1:5" x14ac:dyDescent="0.25">
      <c r="A2" s="48" t="s">
        <v>58</v>
      </c>
      <c r="B2" s="49" t="s">
        <v>59</v>
      </c>
      <c r="C2" s="49" t="s">
        <v>60</v>
      </c>
    </row>
    <row r="3" spans="1:5" x14ac:dyDescent="0.25">
      <c r="A3" s="50" t="s">
        <v>57</v>
      </c>
      <c r="B3" s="5">
        <v>72724</v>
      </c>
      <c r="C3" s="5">
        <v>11385</v>
      </c>
    </row>
    <row r="4" spans="1:5" x14ac:dyDescent="0.25">
      <c r="A4" s="51" t="s">
        <v>53</v>
      </c>
      <c r="B4" s="5">
        <v>90598</v>
      </c>
      <c r="C4" s="5">
        <v>252214</v>
      </c>
    </row>
    <row r="5" spans="1:5" x14ac:dyDescent="0.25">
      <c r="A5" s="51" t="s">
        <v>61</v>
      </c>
      <c r="B5" s="5">
        <v>134002</v>
      </c>
      <c r="C5" s="5">
        <v>1418668</v>
      </c>
    </row>
    <row r="6" spans="1:5" x14ac:dyDescent="0.25">
      <c r="A6" s="51" t="s">
        <v>55</v>
      </c>
      <c r="B6" s="5">
        <v>89301</v>
      </c>
      <c r="C6" s="5">
        <v>3756682</v>
      </c>
    </row>
    <row r="7" spans="1:5" x14ac:dyDescent="0.25">
      <c r="A7" s="52" t="s">
        <v>54</v>
      </c>
      <c r="B7" s="5">
        <v>14495</v>
      </c>
      <c r="C7" s="5">
        <v>2710349</v>
      </c>
    </row>
    <row r="8" spans="1:5" x14ac:dyDescent="0.25">
      <c r="A8" s="48" t="s">
        <v>38</v>
      </c>
      <c r="B8" s="53">
        <f>SUM(B3:B7)</f>
        <v>401120</v>
      </c>
      <c r="C8" s="53">
        <f>SUM(C3:C7)</f>
        <v>8149298</v>
      </c>
    </row>
    <row r="10" spans="1:5" ht="30" customHeight="1" x14ac:dyDescent="0.25">
      <c r="A10" s="83" t="s">
        <v>63</v>
      </c>
      <c r="B10" s="83"/>
      <c r="C10" s="83"/>
    </row>
    <row r="11" spans="1:5" x14ac:dyDescent="0.25">
      <c r="E11" s="78"/>
    </row>
  </sheetData>
  <mergeCells count="2">
    <mergeCell ref="A1:C1"/>
    <mergeCell ref="A10:C10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selection activeCell="F37" sqref="F37"/>
    </sheetView>
  </sheetViews>
  <sheetFormatPr defaultRowHeight="15" x14ac:dyDescent="0.25"/>
  <cols>
    <col min="1" max="1" width="18.28515625" bestFit="1" customWidth="1"/>
    <col min="2" max="2" width="13.5703125" customWidth="1"/>
    <col min="3" max="3" width="13.28515625" customWidth="1"/>
    <col min="4" max="4" width="13" customWidth="1"/>
    <col min="5" max="5" width="12.28515625" customWidth="1"/>
    <col min="6" max="6" width="12.85546875" customWidth="1"/>
    <col min="7" max="7" width="13.28515625" customWidth="1"/>
    <col min="8" max="8" width="14.85546875" customWidth="1"/>
    <col min="9" max="9" width="13" customWidth="1"/>
    <col min="10" max="10" width="15.7109375" customWidth="1"/>
    <col min="11" max="11" width="8.5703125" bestFit="1" customWidth="1"/>
  </cols>
  <sheetData>
    <row r="1" spans="1:11" x14ac:dyDescent="0.25">
      <c r="A1" s="81" t="s">
        <v>39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1" ht="99" x14ac:dyDescent="0.25">
      <c r="A2" s="1" t="s">
        <v>34</v>
      </c>
      <c r="B2" s="2" t="s">
        <v>3</v>
      </c>
      <c r="C2" s="2" t="s">
        <v>4</v>
      </c>
      <c r="D2" s="2" t="s">
        <v>6</v>
      </c>
      <c r="E2" s="2" t="s">
        <v>1</v>
      </c>
      <c r="F2" s="2" t="s">
        <v>5</v>
      </c>
      <c r="G2" s="2" t="s">
        <v>2</v>
      </c>
      <c r="H2" s="2" t="s">
        <v>7</v>
      </c>
      <c r="I2" s="2" t="s">
        <v>8</v>
      </c>
      <c r="J2" s="2" t="s">
        <v>0</v>
      </c>
      <c r="K2" s="3" t="s">
        <v>35</v>
      </c>
    </row>
    <row r="3" spans="1:11" x14ac:dyDescent="0.25">
      <c r="A3" s="4" t="s">
        <v>20</v>
      </c>
      <c r="B3" s="5">
        <v>9163</v>
      </c>
      <c r="C3" s="5">
        <v>9697</v>
      </c>
      <c r="D3" s="5">
        <v>240</v>
      </c>
      <c r="E3" s="5">
        <v>3514</v>
      </c>
      <c r="F3" s="5">
        <v>6760</v>
      </c>
      <c r="G3" s="5">
        <v>902</v>
      </c>
      <c r="H3" s="5">
        <v>350</v>
      </c>
      <c r="I3" s="5">
        <v>263</v>
      </c>
      <c r="J3" s="5">
        <v>37</v>
      </c>
      <c r="K3" s="6">
        <v>30926</v>
      </c>
    </row>
    <row r="4" spans="1:11" x14ac:dyDescent="0.25">
      <c r="A4" s="7" t="s">
        <v>27</v>
      </c>
      <c r="B4" s="5">
        <v>41</v>
      </c>
      <c r="C4" s="5">
        <v>134</v>
      </c>
      <c r="D4" s="5">
        <v>3</v>
      </c>
      <c r="E4" s="5">
        <v>569</v>
      </c>
      <c r="F4" s="5">
        <v>83</v>
      </c>
      <c r="G4" s="5">
        <v>13</v>
      </c>
      <c r="H4" s="5">
        <v>2</v>
      </c>
      <c r="I4" s="5">
        <v>9</v>
      </c>
      <c r="J4" s="5">
        <v>3</v>
      </c>
      <c r="K4" s="6">
        <v>857</v>
      </c>
    </row>
    <row r="5" spans="1:11" x14ac:dyDescent="0.25">
      <c r="A5" s="7" t="s">
        <v>17</v>
      </c>
      <c r="B5" s="5">
        <v>10133</v>
      </c>
      <c r="C5" s="5">
        <v>3083</v>
      </c>
      <c r="D5" s="5">
        <v>617</v>
      </c>
      <c r="E5" s="5">
        <v>5507</v>
      </c>
      <c r="F5" s="5">
        <v>6422</v>
      </c>
      <c r="G5" s="5">
        <v>1305</v>
      </c>
      <c r="H5" s="5">
        <v>330</v>
      </c>
      <c r="I5" s="5">
        <v>243</v>
      </c>
      <c r="J5" s="5">
        <v>116</v>
      </c>
      <c r="K5" s="6">
        <v>27756</v>
      </c>
    </row>
    <row r="6" spans="1:11" x14ac:dyDescent="0.25">
      <c r="A6" s="7" t="s">
        <v>16</v>
      </c>
      <c r="B6" s="5">
        <v>2686</v>
      </c>
      <c r="C6" s="5">
        <v>1051</v>
      </c>
      <c r="D6" s="5">
        <v>88</v>
      </c>
      <c r="E6" s="5">
        <v>295</v>
      </c>
      <c r="F6" s="5">
        <v>282</v>
      </c>
      <c r="G6" s="5">
        <v>137</v>
      </c>
      <c r="H6" s="5">
        <v>85</v>
      </c>
      <c r="I6" s="5">
        <v>115</v>
      </c>
      <c r="J6" s="5">
        <v>209</v>
      </c>
      <c r="K6" s="6">
        <v>4948</v>
      </c>
    </row>
    <row r="7" spans="1:11" ht="15" customHeight="1" x14ac:dyDescent="0.25">
      <c r="A7" s="7" t="s">
        <v>25</v>
      </c>
      <c r="B7" s="5">
        <v>427</v>
      </c>
      <c r="C7" s="5">
        <v>13188</v>
      </c>
      <c r="D7" s="5">
        <v>116</v>
      </c>
      <c r="E7" s="5">
        <v>6119</v>
      </c>
      <c r="F7" s="5">
        <v>215</v>
      </c>
      <c r="G7" s="5">
        <v>243</v>
      </c>
      <c r="H7" s="5">
        <v>145</v>
      </c>
      <c r="I7" s="5">
        <v>306</v>
      </c>
      <c r="J7" s="5">
        <v>26</v>
      </c>
      <c r="K7" s="6">
        <v>20785</v>
      </c>
    </row>
    <row r="8" spans="1:11" x14ac:dyDescent="0.25">
      <c r="A8" s="8" t="s">
        <v>36</v>
      </c>
      <c r="B8" s="8">
        <v>194</v>
      </c>
      <c r="C8" s="8">
        <v>6397</v>
      </c>
      <c r="D8" s="8">
        <v>56</v>
      </c>
      <c r="E8" s="8">
        <v>5265</v>
      </c>
      <c r="F8" s="8">
        <v>27</v>
      </c>
      <c r="G8" s="8">
        <v>95</v>
      </c>
      <c r="H8" s="8">
        <v>101</v>
      </c>
      <c r="I8" s="8">
        <v>139</v>
      </c>
      <c r="J8" s="8">
        <v>2</v>
      </c>
      <c r="K8" s="10">
        <v>12276</v>
      </c>
    </row>
    <row r="9" spans="1:11" x14ac:dyDescent="0.25">
      <c r="A9" s="8" t="s">
        <v>37</v>
      </c>
      <c r="B9" s="8">
        <v>233</v>
      </c>
      <c r="C9" s="8">
        <v>6791</v>
      </c>
      <c r="D9" s="8">
        <v>60</v>
      </c>
      <c r="E9" s="8">
        <v>854</v>
      </c>
      <c r="F9" s="8">
        <v>188</v>
      </c>
      <c r="G9" s="8">
        <v>148</v>
      </c>
      <c r="H9" s="8">
        <v>44</v>
      </c>
      <c r="I9" s="8">
        <v>167</v>
      </c>
      <c r="J9" s="8">
        <v>24</v>
      </c>
      <c r="K9" s="10">
        <v>8509</v>
      </c>
    </row>
    <row r="10" spans="1:11" x14ac:dyDescent="0.25">
      <c r="A10" s="21" t="s">
        <v>28</v>
      </c>
      <c r="B10" s="20">
        <v>15501</v>
      </c>
      <c r="C10" s="20">
        <v>14191</v>
      </c>
      <c r="D10" s="20">
        <v>418</v>
      </c>
      <c r="E10" s="20">
        <v>3902</v>
      </c>
      <c r="F10" s="20">
        <v>4340</v>
      </c>
      <c r="G10" s="20">
        <v>1723</v>
      </c>
      <c r="H10" s="20">
        <v>132</v>
      </c>
      <c r="I10" s="20">
        <v>169</v>
      </c>
      <c r="J10" s="20">
        <v>2584</v>
      </c>
      <c r="K10" s="6">
        <v>42960</v>
      </c>
    </row>
    <row r="11" spans="1:11" x14ac:dyDescent="0.25">
      <c r="A11" s="18" t="s">
        <v>14</v>
      </c>
      <c r="B11" s="19">
        <v>3254</v>
      </c>
      <c r="C11" s="19">
        <v>1881</v>
      </c>
      <c r="D11" s="19">
        <v>55</v>
      </c>
      <c r="E11" s="19">
        <v>889</v>
      </c>
      <c r="F11" s="19">
        <v>714</v>
      </c>
      <c r="G11" s="19">
        <v>379</v>
      </c>
      <c r="H11" s="19">
        <v>83</v>
      </c>
      <c r="I11" s="19">
        <v>133</v>
      </c>
      <c r="J11" s="19">
        <v>262</v>
      </c>
      <c r="K11" s="6">
        <v>7650</v>
      </c>
    </row>
    <row r="12" spans="1:11" x14ac:dyDescent="0.25">
      <c r="A12" s="7" t="s">
        <v>13</v>
      </c>
      <c r="B12" s="5">
        <v>13406</v>
      </c>
      <c r="C12" s="5">
        <v>11486</v>
      </c>
      <c r="D12" s="5">
        <v>302</v>
      </c>
      <c r="E12" s="5">
        <v>3124</v>
      </c>
      <c r="F12" s="5">
        <v>2651</v>
      </c>
      <c r="G12" s="5">
        <v>1282</v>
      </c>
      <c r="H12" s="5">
        <v>171</v>
      </c>
      <c r="I12" s="5">
        <v>104</v>
      </c>
      <c r="J12" s="5">
        <v>2014</v>
      </c>
      <c r="K12" s="6">
        <v>34540</v>
      </c>
    </row>
    <row r="13" spans="1:11" x14ac:dyDescent="0.25">
      <c r="A13" s="7" t="s">
        <v>24</v>
      </c>
      <c r="B13" s="5">
        <v>6472</v>
      </c>
      <c r="C13" s="5">
        <v>5880</v>
      </c>
      <c r="D13" s="5">
        <v>1133</v>
      </c>
      <c r="E13" s="5">
        <v>1574</v>
      </c>
      <c r="F13" s="5">
        <v>1836</v>
      </c>
      <c r="G13" s="5">
        <v>1085</v>
      </c>
      <c r="H13" s="5">
        <v>330</v>
      </c>
      <c r="I13" s="5">
        <v>575</v>
      </c>
      <c r="J13" s="5">
        <v>212</v>
      </c>
      <c r="K13" s="6">
        <v>19097</v>
      </c>
    </row>
    <row r="14" spans="1:11" x14ac:dyDescent="0.25">
      <c r="A14" s="7" t="s">
        <v>26</v>
      </c>
      <c r="B14" s="5">
        <v>2827</v>
      </c>
      <c r="C14" s="5">
        <v>818</v>
      </c>
      <c r="D14" s="5">
        <v>49</v>
      </c>
      <c r="E14" s="5">
        <v>337</v>
      </c>
      <c r="F14" s="5">
        <v>1525</v>
      </c>
      <c r="G14" s="5">
        <v>331</v>
      </c>
      <c r="H14" s="5">
        <v>72</v>
      </c>
      <c r="I14" s="5">
        <v>205</v>
      </c>
      <c r="J14" s="5">
        <v>9</v>
      </c>
      <c r="K14" s="6">
        <v>6173</v>
      </c>
    </row>
    <row r="15" spans="1:11" x14ac:dyDescent="0.25">
      <c r="A15" s="7" t="s">
        <v>18</v>
      </c>
      <c r="B15" s="5">
        <v>6747</v>
      </c>
      <c r="C15" s="5">
        <v>930</v>
      </c>
      <c r="D15" s="5">
        <v>181</v>
      </c>
      <c r="E15" s="5">
        <v>381</v>
      </c>
      <c r="F15" s="5">
        <v>1804</v>
      </c>
      <c r="G15" s="5">
        <v>408</v>
      </c>
      <c r="H15" s="5">
        <v>63</v>
      </c>
      <c r="I15" s="5">
        <v>43</v>
      </c>
      <c r="J15" s="5">
        <v>469</v>
      </c>
      <c r="K15" s="6">
        <v>11026</v>
      </c>
    </row>
    <row r="16" spans="1:11" x14ac:dyDescent="0.25">
      <c r="A16" s="7" t="s">
        <v>15</v>
      </c>
      <c r="B16" s="5">
        <v>6547</v>
      </c>
      <c r="C16" s="5">
        <v>6191</v>
      </c>
      <c r="D16" s="5">
        <v>205</v>
      </c>
      <c r="E16" s="5">
        <v>2173</v>
      </c>
      <c r="F16" s="5">
        <v>3030</v>
      </c>
      <c r="G16" s="5">
        <v>629</v>
      </c>
      <c r="H16" s="5">
        <v>141</v>
      </c>
      <c r="I16" s="5">
        <v>214</v>
      </c>
      <c r="J16" s="5">
        <v>277</v>
      </c>
      <c r="K16" s="6">
        <v>19407</v>
      </c>
    </row>
    <row r="17" spans="1:11" x14ac:dyDescent="0.25">
      <c r="A17" s="7" t="s">
        <v>9</v>
      </c>
      <c r="B17" s="5">
        <v>2322</v>
      </c>
      <c r="C17" s="5">
        <v>4976</v>
      </c>
      <c r="D17" s="5">
        <v>66</v>
      </c>
      <c r="E17" s="5">
        <v>977</v>
      </c>
      <c r="F17" s="5">
        <v>1432</v>
      </c>
      <c r="G17" s="5">
        <v>298</v>
      </c>
      <c r="H17" s="5">
        <v>76</v>
      </c>
      <c r="I17" s="5">
        <v>85</v>
      </c>
      <c r="J17" s="5">
        <v>240</v>
      </c>
      <c r="K17" s="6">
        <v>10472</v>
      </c>
    </row>
    <row r="18" spans="1:11" x14ac:dyDescent="0.25">
      <c r="A18" s="7" t="s">
        <v>19</v>
      </c>
      <c r="B18" s="5">
        <v>2052</v>
      </c>
      <c r="C18" s="5">
        <v>380</v>
      </c>
      <c r="D18" s="5">
        <v>7</v>
      </c>
      <c r="E18" s="5">
        <v>799</v>
      </c>
      <c r="F18" s="5">
        <v>693</v>
      </c>
      <c r="G18" s="5">
        <v>127</v>
      </c>
      <c r="H18" s="5">
        <v>15</v>
      </c>
      <c r="I18" s="5">
        <v>41</v>
      </c>
      <c r="J18" s="5">
        <v>51</v>
      </c>
      <c r="K18" s="6">
        <v>4165</v>
      </c>
    </row>
    <row r="19" spans="1:11" x14ac:dyDescent="0.25">
      <c r="A19" s="7" t="s">
        <v>12</v>
      </c>
      <c r="B19" s="5">
        <v>8691</v>
      </c>
      <c r="C19" s="5">
        <v>7773</v>
      </c>
      <c r="D19" s="5">
        <v>238</v>
      </c>
      <c r="E19" s="5">
        <v>3341</v>
      </c>
      <c r="F19" s="5">
        <v>2297</v>
      </c>
      <c r="G19" s="5">
        <v>672</v>
      </c>
      <c r="H19" s="5">
        <v>130</v>
      </c>
      <c r="I19" s="5">
        <v>228</v>
      </c>
      <c r="J19" s="5">
        <v>185</v>
      </c>
      <c r="K19" s="6">
        <v>23555</v>
      </c>
    </row>
    <row r="20" spans="1:11" x14ac:dyDescent="0.25">
      <c r="A20" s="7" t="s">
        <v>21</v>
      </c>
      <c r="B20" s="5">
        <v>13927</v>
      </c>
      <c r="C20" s="5">
        <v>29070</v>
      </c>
      <c r="D20" s="5">
        <v>242</v>
      </c>
      <c r="E20" s="5">
        <v>1283</v>
      </c>
      <c r="F20" s="5">
        <v>1846</v>
      </c>
      <c r="G20" s="5">
        <v>928</v>
      </c>
      <c r="H20" s="5">
        <v>72</v>
      </c>
      <c r="I20" s="5">
        <v>34</v>
      </c>
      <c r="J20" s="5">
        <v>421</v>
      </c>
      <c r="K20" s="6">
        <v>47823</v>
      </c>
    </row>
    <row r="21" spans="1:11" x14ac:dyDescent="0.25">
      <c r="A21" s="7" t="s">
        <v>10</v>
      </c>
      <c r="B21" s="5">
        <v>3156</v>
      </c>
      <c r="C21" s="5">
        <v>1644</v>
      </c>
      <c r="D21" s="5">
        <v>43</v>
      </c>
      <c r="E21" s="5">
        <v>282</v>
      </c>
      <c r="F21" s="5">
        <v>1743</v>
      </c>
      <c r="G21" s="5">
        <v>215</v>
      </c>
      <c r="H21" s="5">
        <v>35</v>
      </c>
      <c r="I21" s="5">
        <v>84</v>
      </c>
      <c r="J21" s="5">
        <v>3</v>
      </c>
      <c r="K21" s="6">
        <v>7205</v>
      </c>
    </row>
    <row r="22" spans="1:11" x14ac:dyDescent="0.25">
      <c r="A22" s="7" t="s">
        <v>11</v>
      </c>
      <c r="B22" s="5">
        <v>4231</v>
      </c>
      <c r="C22" s="5">
        <v>14269</v>
      </c>
      <c r="D22" s="5">
        <v>74</v>
      </c>
      <c r="E22" s="5">
        <v>1549</v>
      </c>
      <c r="F22" s="5">
        <v>2122</v>
      </c>
      <c r="G22" s="5">
        <v>345</v>
      </c>
      <c r="H22" s="5">
        <v>219</v>
      </c>
      <c r="I22" s="5">
        <v>337</v>
      </c>
      <c r="J22" s="5">
        <v>111</v>
      </c>
      <c r="K22" s="6">
        <v>23257</v>
      </c>
    </row>
    <row r="23" spans="1:11" x14ac:dyDescent="0.25">
      <c r="A23" s="7" t="s">
        <v>23</v>
      </c>
      <c r="B23" s="5">
        <v>11415</v>
      </c>
      <c r="C23" s="5">
        <v>20844</v>
      </c>
      <c r="D23" s="5">
        <v>550</v>
      </c>
      <c r="E23" s="5">
        <v>2861</v>
      </c>
      <c r="F23" s="5">
        <v>4413</v>
      </c>
      <c r="G23" s="5">
        <v>853</v>
      </c>
      <c r="H23" s="5">
        <v>55</v>
      </c>
      <c r="I23" s="5">
        <v>39</v>
      </c>
      <c r="J23" s="5">
        <v>904</v>
      </c>
      <c r="K23" s="6">
        <v>41934</v>
      </c>
    </row>
    <row r="24" spans="1:11" x14ac:dyDescent="0.25">
      <c r="A24" s="11" t="s">
        <v>22</v>
      </c>
      <c r="B24" s="12">
        <v>3003</v>
      </c>
      <c r="C24" s="12">
        <v>1692</v>
      </c>
      <c r="D24" s="12">
        <v>74</v>
      </c>
      <c r="E24" s="12">
        <v>7901</v>
      </c>
      <c r="F24" s="12">
        <v>3232</v>
      </c>
      <c r="G24" s="12">
        <v>227</v>
      </c>
      <c r="H24" s="12">
        <v>104</v>
      </c>
      <c r="I24" s="12">
        <v>21</v>
      </c>
      <c r="J24" s="12">
        <v>330</v>
      </c>
      <c r="K24" s="13">
        <v>16584</v>
      </c>
    </row>
    <row r="25" spans="1:11" x14ac:dyDescent="0.25">
      <c r="A25" s="14" t="s">
        <v>38</v>
      </c>
      <c r="B25" s="46">
        <f t="shared" ref="B25:K25" si="0">SUM(B2:B24)-SUM(B8:B9)</f>
        <v>126001</v>
      </c>
      <c r="C25" s="46">
        <f t="shared" si="0"/>
        <v>149178</v>
      </c>
      <c r="D25" s="46">
        <f t="shared" si="0"/>
        <v>4701</v>
      </c>
      <c r="E25" s="46">
        <f t="shared" si="0"/>
        <v>47377</v>
      </c>
      <c r="F25" s="46">
        <f t="shared" si="0"/>
        <v>47440</v>
      </c>
      <c r="G25" s="46">
        <f t="shared" si="0"/>
        <v>12102</v>
      </c>
      <c r="H25" s="46">
        <f t="shared" si="0"/>
        <v>2610</v>
      </c>
      <c r="I25" s="46">
        <f t="shared" si="0"/>
        <v>3248</v>
      </c>
      <c r="J25" s="46">
        <f t="shared" si="0"/>
        <v>8463</v>
      </c>
      <c r="K25" s="22">
        <f t="shared" si="0"/>
        <v>401120</v>
      </c>
    </row>
    <row r="26" spans="1:11" x14ac:dyDescent="0.25">
      <c r="A26" s="7" t="s">
        <v>32</v>
      </c>
      <c r="B26" s="5">
        <f>SUM(B3:B6)</f>
        <v>22023</v>
      </c>
      <c r="C26" s="5">
        <f t="shared" ref="C26:K26" si="1">SUM(C3:C6)</f>
        <v>13965</v>
      </c>
      <c r="D26" s="5">
        <f t="shared" si="1"/>
        <v>948</v>
      </c>
      <c r="E26" s="5">
        <f t="shared" si="1"/>
        <v>9885</v>
      </c>
      <c r="F26" s="5">
        <f t="shared" si="1"/>
        <v>13547</v>
      </c>
      <c r="G26" s="5">
        <f t="shared" si="1"/>
        <v>2357</v>
      </c>
      <c r="H26" s="5">
        <f t="shared" si="1"/>
        <v>767</v>
      </c>
      <c r="I26" s="5">
        <f t="shared" si="1"/>
        <v>630</v>
      </c>
      <c r="J26" s="5">
        <f t="shared" si="1"/>
        <v>365</v>
      </c>
      <c r="K26" s="29">
        <f t="shared" si="1"/>
        <v>64487</v>
      </c>
    </row>
    <row r="27" spans="1:11" x14ac:dyDescent="0.25">
      <c r="A27" s="7" t="s">
        <v>33</v>
      </c>
      <c r="B27" s="5">
        <f>SUM(B7:B12)-SUM(B8:B9)</f>
        <v>32588</v>
      </c>
      <c r="C27" s="5">
        <f t="shared" ref="C27:K27" si="2">SUM(C7:C12)-SUM(C8:C9)</f>
        <v>40746</v>
      </c>
      <c r="D27" s="5">
        <f t="shared" si="2"/>
        <v>891</v>
      </c>
      <c r="E27" s="5">
        <f t="shared" si="2"/>
        <v>14034</v>
      </c>
      <c r="F27" s="5">
        <f t="shared" si="2"/>
        <v>7920</v>
      </c>
      <c r="G27" s="5">
        <f t="shared" si="2"/>
        <v>3627</v>
      </c>
      <c r="H27" s="5">
        <f t="shared" si="2"/>
        <v>531</v>
      </c>
      <c r="I27" s="5">
        <f t="shared" si="2"/>
        <v>712</v>
      </c>
      <c r="J27" s="5">
        <f t="shared" si="2"/>
        <v>4886</v>
      </c>
      <c r="K27" s="29">
        <f t="shared" si="2"/>
        <v>105935</v>
      </c>
    </row>
    <row r="28" spans="1:11" x14ac:dyDescent="0.25">
      <c r="A28" s="7" t="s">
        <v>29</v>
      </c>
      <c r="B28" s="5">
        <f>SUM(B13:B16)</f>
        <v>22593</v>
      </c>
      <c r="C28" s="5">
        <f t="shared" ref="C28:K28" si="3">SUM(C13:C16)</f>
        <v>13819</v>
      </c>
      <c r="D28" s="5">
        <f t="shared" si="3"/>
        <v>1568</v>
      </c>
      <c r="E28" s="5">
        <f t="shared" si="3"/>
        <v>4465</v>
      </c>
      <c r="F28" s="5">
        <f t="shared" si="3"/>
        <v>8195</v>
      </c>
      <c r="G28" s="5">
        <f t="shared" si="3"/>
        <v>2453</v>
      </c>
      <c r="H28" s="5">
        <f t="shared" si="3"/>
        <v>606</v>
      </c>
      <c r="I28" s="5">
        <f t="shared" si="3"/>
        <v>1037</v>
      </c>
      <c r="J28" s="5">
        <f t="shared" si="3"/>
        <v>967</v>
      </c>
      <c r="K28" s="29">
        <f t="shared" si="3"/>
        <v>55703</v>
      </c>
    </row>
    <row r="29" spans="1:11" x14ac:dyDescent="0.25">
      <c r="A29" s="7" t="s">
        <v>31</v>
      </c>
      <c r="B29" s="5">
        <f>SUM(B17:B22)</f>
        <v>34379</v>
      </c>
      <c r="C29" s="5">
        <f t="shared" ref="C29:K29" si="4">SUM(C17:C22)</f>
        <v>58112</v>
      </c>
      <c r="D29" s="5">
        <f t="shared" si="4"/>
        <v>670</v>
      </c>
      <c r="E29" s="5">
        <f t="shared" si="4"/>
        <v>8231</v>
      </c>
      <c r="F29" s="5">
        <f t="shared" si="4"/>
        <v>10133</v>
      </c>
      <c r="G29" s="5">
        <f t="shared" si="4"/>
        <v>2585</v>
      </c>
      <c r="H29" s="5">
        <f t="shared" si="4"/>
        <v>547</v>
      </c>
      <c r="I29" s="5">
        <f t="shared" si="4"/>
        <v>809</v>
      </c>
      <c r="J29" s="5">
        <f t="shared" si="4"/>
        <v>1011</v>
      </c>
      <c r="K29" s="29">
        <f t="shared" si="4"/>
        <v>116477</v>
      </c>
    </row>
    <row r="30" spans="1:11" x14ac:dyDescent="0.25">
      <c r="A30" s="7" t="s">
        <v>30</v>
      </c>
      <c r="B30" s="12">
        <f>SUM(B23:B24)</f>
        <v>14418</v>
      </c>
      <c r="C30" s="12">
        <f t="shared" ref="C30:K30" si="5">SUM(C23:C24)</f>
        <v>22536</v>
      </c>
      <c r="D30" s="12">
        <f t="shared" si="5"/>
        <v>624</v>
      </c>
      <c r="E30" s="12">
        <f t="shared" si="5"/>
        <v>10762</v>
      </c>
      <c r="F30" s="12">
        <f t="shared" si="5"/>
        <v>7645</v>
      </c>
      <c r="G30" s="12">
        <f t="shared" si="5"/>
        <v>1080</v>
      </c>
      <c r="H30" s="12">
        <f t="shared" si="5"/>
        <v>159</v>
      </c>
      <c r="I30" s="12">
        <f t="shared" si="5"/>
        <v>60</v>
      </c>
      <c r="J30" s="12">
        <f t="shared" si="5"/>
        <v>1234</v>
      </c>
      <c r="K30" s="34">
        <f t="shared" si="5"/>
        <v>58518</v>
      </c>
    </row>
    <row r="31" spans="1:11" x14ac:dyDescent="0.25">
      <c r="A31" s="15" t="s">
        <v>38</v>
      </c>
      <c r="B31" s="46">
        <f>SUM(B26:B30)</f>
        <v>126001</v>
      </c>
      <c r="C31" s="46">
        <f t="shared" ref="C31:K31" si="6">SUM(C26:C30)</f>
        <v>149178</v>
      </c>
      <c r="D31" s="46">
        <f t="shared" si="6"/>
        <v>4701</v>
      </c>
      <c r="E31" s="46">
        <f t="shared" si="6"/>
        <v>47377</v>
      </c>
      <c r="F31" s="46">
        <f t="shared" si="6"/>
        <v>47440</v>
      </c>
      <c r="G31" s="46">
        <f t="shared" si="6"/>
        <v>12102</v>
      </c>
      <c r="H31" s="46">
        <f t="shared" si="6"/>
        <v>2610</v>
      </c>
      <c r="I31" s="46">
        <f t="shared" si="6"/>
        <v>3248</v>
      </c>
      <c r="J31" s="46">
        <f t="shared" si="6"/>
        <v>8463</v>
      </c>
      <c r="K31" s="46">
        <f t="shared" si="6"/>
        <v>401120</v>
      </c>
    </row>
    <row r="32" spans="1:11" x14ac:dyDescent="0.25">
      <c r="A32" s="47"/>
      <c r="B32" s="75"/>
      <c r="C32" s="75"/>
      <c r="D32" s="75"/>
      <c r="E32" s="75"/>
      <c r="F32" s="75"/>
      <c r="G32" s="75"/>
      <c r="H32" s="75"/>
      <c r="I32" s="75"/>
      <c r="J32" s="75"/>
      <c r="K32" s="75"/>
    </row>
  </sheetData>
  <mergeCells count="1">
    <mergeCell ref="A1:K1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K9" sqref="K9"/>
    </sheetView>
  </sheetViews>
  <sheetFormatPr defaultRowHeight="15" x14ac:dyDescent="0.25"/>
  <cols>
    <col min="1" max="1" width="18.28515625" bestFit="1" customWidth="1"/>
    <col min="2" max="2" width="11.28515625" customWidth="1"/>
    <col min="3" max="3" width="9.28515625" bestFit="1" customWidth="1"/>
    <col min="4" max="4" width="10.7109375" customWidth="1"/>
    <col min="5" max="5" width="10.42578125" bestFit="1" customWidth="1"/>
  </cols>
  <sheetData>
    <row r="1" spans="1:5" ht="27.75" customHeight="1" x14ac:dyDescent="0.25">
      <c r="A1" s="81" t="s">
        <v>43</v>
      </c>
      <c r="B1" s="81"/>
      <c r="C1" s="81"/>
      <c r="D1" s="81"/>
      <c r="E1" s="81"/>
    </row>
    <row r="2" spans="1:5" ht="54" x14ac:dyDescent="0.25">
      <c r="A2" s="35" t="s">
        <v>34</v>
      </c>
      <c r="B2" s="23" t="s">
        <v>40</v>
      </c>
      <c r="C2" s="23" t="s">
        <v>41</v>
      </c>
      <c r="D2" s="23" t="s">
        <v>42</v>
      </c>
      <c r="E2" s="23" t="s">
        <v>38</v>
      </c>
    </row>
    <row r="3" spans="1:5" x14ac:dyDescent="0.25">
      <c r="A3" s="18" t="s">
        <v>20</v>
      </c>
      <c r="B3" s="5">
        <v>25816</v>
      </c>
      <c r="C3" s="5">
        <v>4292</v>
      </c>
      <c r="D3" s="20">
        <v>818</v>
      </c>
      <c r="E3" s="29">
        <v>30926</v>
      </c>
    </row>
    <row r="4" spans="1:5" x14ac:dyDescent="0.25">
      <c r="A4" s="7" t="s">
        <v>27</v>
      </c>
      <c r="B4" s="5">
        <v>670</v>
      </c>
      <c r="C4" s="5">
        <v>173</v>
      </c>
      <c r="D4" s="20">
        <v>14</v>
      </c>
      <c r="E4" s="29">
        <v>857</v>
      </c>
    </row>
    <row r="5" spans="1:5" x14ac:dyDescent="0.25">
      <c r="A5" s="7" t="s">
        <v>17</v>
      </c>
      <c r="B5" s="5">
        <v>18342</v>
      </c>
      <c r="C5" s="5">
        <v>7896</v>
      </c>
      <c r="D5" s="20">
        <v>1518</v>
      </c>
      <c r="E5" s="30">
        <v>27756</v>
      </c>
    </row>
    <row r="6" spans="1:5" x14ac:dyDescent="0.25">
      <c r="A6" s="7" t="s">
        <v>16</v>
      </c>
      <c r="B6" s="5">
        <v>4332</v>
      </c>
      <c r="C6" s="5">
        <v>434</v>
      </c>
      <c r="D6" s="20">
        <v>182</v>
      </c>
      <c r="E6" s="30">
        <v>4948</v>
      </c>
    </row>
    <row r="7" spans="1:5" ht="15" customHeight="1" x14ac:dyDescent="0.25">
      <c r="A7" s="7" t="s">
        <v>25</v>
      </c>
      <c r="B7" s="5">
        <v>19538</v>
      </c>
      <c r="C7" s="5">
        <v>886</v>
      </c>
      <c r="D7" s="20">
        <v>361</v>
      </c>
      <c r="E7" s="29">
        <v>20785</v>
      </c>
    </row>
    <row r="8" spans="1:5" x14ac:dyDescent="0.25">
      <c r="A8" s="8" t="s">
        <v>36</v>
      </c>
      <c r="B8" s="92">
        <v>11838</v>
      </c>
      <c r="C8" s="92">
        <v>270</v>
      </c>
      <c r="D8" s="92">
        <v>168</v>
      </c>
      <c r="E8" s="93">
        <v>12276</v>
      </c>
    </row>
    <row r="9" spans="1:5" x14ac:dyDescent="0.25">
      <c r="A9" s="8" t="s">
        <v>37</v>
      </c>
      <c r="B9" s="92">
        <v>7700</v>
      </c>
      <c r="C9" s="92">
        <v>616</v>
      </c>
      <c r="D9" s="92">
        <v>193</v>
      </c>
      <c r="E9" s="93">
        <v>8509</v>
      </c>
    </row>
    <row r="10" spans="1:5" x14ac:dyDescent="0.25">
      <c r="A10" s="7" t="s">
        <v>28</v>
      </c>
      <c r="B10" s="5">
        <v>33244</v>
      </c>
      <c r="C10" s="5">
        <v>8396</v>
      </c>
      <c r="D10" s="20">
        <v>1320</v>
      </c>
      <c r="E10" s="29">
        <v>42960</v>
      </c>
    </row>
    <row r="11" spans="1:5" x14ac:dyDescent="0.25">
      <c r="A11" s="7" t="s">
        <v>14</v>
      </c>
      <c r="B11" s="5">
        <v>5661</v>
      </c>
      <c r="C11" s="5">
        <v>1650</v>
      </c>
      <c r="D11" s="20">
        <v>339</v>
      </c>
      <c r="E11" s="29">
        <v>7650</v>
      </c>
    </row>
    <row r="12" spans="1:5" x14ac:dyDescent="0.25">
      <c r="A12" s="7" t="s">
        <v>13</v>
      </c>
      <c r="B12" s="5">
        <v>25516</v>
      </c>
      <c r="C12" s="5">
        <v>7705</v>
      </c>
      <c r="D12" s="20">
        <v>1319</v>
      </c>
      <c r="E12" s="29">
        <v>34540</v>
      </c>
    </row>
    <row r="13" spans="1:5" x14ac:dyDescent="0.25">
      <c r="A13" s="7" t="s">
        <v>24</v>
      </c>
      <c r="B13" s="5">
        <v>14091</v>
      </c>
      <c r="C13" s="5">
        <v>3368</v>
      </c>
      <c r="D13" s="20">
        <v>1638</v>
      </c>
      <c r="E13" s="29">
        <v>19097</v>
      </c>
    </row>
    <row r="14" spans="1:5" x14ac:dyDescent="0.25">
      <c r="A14" s="7" t="s">
        <v>26</v>
      </c>
      <c r="B14" s="5">
        <v>4145</v>
      </c>
      <c r="C14" s="5">
        <v>1585</v>
      </c>
      <c r="D14" s="20">
        <v>443</v>
      </c>
      <c r="E14" s="29">
        <v>6173</v>
      </c>
    </row>
    <row r="15" spans="1:5" x14ac:dyDescent="0.25">
      <c r="A15" s="7" t="s">
        <v>18</v>
      </c>
      <c r="B15" s="5">
        <v>8354</v>
      </c>
      <c r="C15" s="5">
        <v>2233</v>
      </c>
      <c r="D15" s="20">
        <v>439</v>
      </c>
      <c r="E15" s="29">
        <v>11026</v>
      </c>
    </row>
    <row r="16" spans="1:5" x14ac:dyDescent="0.25">
      <c r="A16" s="7" t="s">
        <v>15</v>
      </c>
      <c r="B16" s="5">
        <v>15436</v>
      </c>
      <c r="C16" s="5">
        <v>2296</v>
      </c>
      <c r="D16" s="20">
        <v>1675</v>
      </c>
      <c r="E16" s="29">
        <v>19407</v>
      </c>
    </row>
    <row r="17" spans="1:7" x14ac:dyDescent="0.25">
      <c r="A17" s="7" t="s">
        <v>9</v>
      </c>
      <c r="B17" s="5">
        <v>9353</v>
      </c>
      <c r="C17" s="5">
        <v>703</v>
      </c>
      <c r="D17" s="20">
        <v>416</v>
      </c>
      <c r="E17" s="29">
        <v>10472</v>
      </c>
    </row>
    <row r="18" spans="1:7" x14ac:dyDescent="0.25">
      <c r="A18" s="7" t="s">
        <v>19</v>
      </c>
      <c r="B18" s="5">
        <v>3860</v>
      </c>
      <c r="C18" s="5">
        <v>167</v>
      </c>
      <c r="D18" s="20">
        <v>138</v>
      </c>
      <c r="E18" s="29">
        <v>4165</v>
      </c>
    </row>
    <row r="19" spans="1:7" x14ac:dyDescent="0.25">
      <c r="A19" s="7" t="s">
        <v>12</v>
      </c>
      <c r="B19" s="5">
        <v>21059</v>
      </c>
      <c r="C19" s="5">
        <v>785</v>
      </c>
      <c r="D19" s="20">
        <v>1711</v>
      </c>
      <c r="E19" s="29">
        <v>23555</v>
      </c>
    </row>
    <row r="20" spans="1:7" x14ac:dyDescent="0.25">
      <c r="A20" s="7" t="s">
        <v>21</v>
      </c>
      <c r="B20" s="5">
        <v>43141</v>
      </c>
      <c r="C20" s="5">
        <v>2378</v>
      </c>
      <c r="D20" s="20">
        <v>2304</v>
      </c>
      <c r="E20" s="29">
        <v>47823</v>
      </c>
    </row>
    <row r="21" spans="1:7" x14ac:dyDescent="0.25">
      <c r="A21" s="16" t="s">
        <v>10</v>
      </c>
      <c r="B21" s="17">
        <v>6409</v>
      </c>
      <c r="C21" s="17">
        <v>412</v>
      </c>
      <c r="D21" s="20">
        <v>384</v>
      </c>
      <c r="E21" s="31">
        <v>7205</v>
      </c>
    </row>
    <row r="22" spans="1:7" x14ac:dyDescent="0.25">
      <c r="A22" s="28" t="s">
        <v>11</v>
      </c>
      <c r="B22" s="26">
        <v>21625</v>
      </c>
      <c r="C22" s="26">
        <v>746</v>
      </c>
      <c r="D22" s="20">
        <v>886</v>
      </c>
      <c r="E22" s="32">
        <v>23257</v>
      </c>
    </row>
    <row r="23" spans="1:7" x14ac:dyDescent="0.25">
      <c r="A23" s="18" t="s">
        <v>23</v>
      </c>
      <c r="B23" s="19">
        <v>36529</v>
      </c>
      <c r="C23" s="19">
        <v>2808</v>
      </c>
      <c r="D23" s="20">
        <v>2597</v>
      </c>
      <c r="E23" s="33">
        <v>41934</v>
      </c>
    </row>
    <row r="24" spans="1:7" x14ac:dyDescent="0.25">
      <c r="A24" s="11" t="s">
        <v>22</v>
      </c>
      <c r="B24" s="12">
        <v>13450</v>
      </c>
      <c r="C24" s="12">
        <v>2507</v>
      </c>
      <c r="D24" s="27">
        <v>627</v>
      </c>
      <c r="E24" s="34">
        <v>16584</v>
      </c>
    </row>
    <row r="25" spans="1:7" x14ac:dyDescent="0.25">
      <c r="A25" s="24" t="s">
        <v>38</v>
      </c>
      <c r="B25" s="25">
        <f>SUM(B3:B24) - SUM(B8:B9)</f>
        <v>330571</v>
      </c>
      <c r="C25" s="25">
        <f t="shared" ref="C25:E25" si="0">SUM(C3:C24) - SUM(C8:C9)</f>
        <v>51420</v>
      </c>
      <c r="D25" s="25">
        <f t="shared" si="0"/>
        <v>19129</v>
      </c>
      <c r="E25" s="25">
        <f t="shared" si="0"/>
        <v>401120</v>
      </c>
      <c r="G25" s="76"/>
    </row>
    <row r="26" spans="1:7" x14ac:dyDescent="0.25">
      <c r="A26" s="7" t="s">
        <v>32</v>
      </c>
      <c r="B26" s="5">
        <f>SUM(B3:B6)</f>
        <v>49160</v>
      </c>
      <c r="C26" s="5">
        <f t="shared" ref="C26:E26" si="1">SUM(C3:C6)</f>
        <v>12795</v>
      </c>
      <c r="D26" s="5">
        <f t="shared" si="1"/>
        <v>2532</v>
      </c>
      <c r="E26" s="29">
        <f t="shared" si="1"/>
        <v>64487</v>
      </c>
    </row>
    <row r="27" spans="1:7" x14ac:dyDescent="0.25">
      <c r="A27" s="7" t="s">
        <v>33</v>
      </c>
      <c r="B27" s="5">
        <f>SUM(B7:B12)-SUM(B8:B9)</f>
        <v>83959</v>
      </c>
      <c r="C27" s="5">
        <f t="shared" ref="C27:E27" si="2">SUM(C7:C12)-SUM(C8:C9)</f>
        <v>18637</v>
      </c>
      <c r="D27" s="5">
        <f t="shared" si="2"/>
        <v>3339</v>
      </c>
      <c r="E27" s="29">
        <f t="shared" si="2"/>
        <v>105935</v>
      </c>
    </row>
    <row r="28" spans="1:7" x14ac:dyDescent="0.25">
      <c r="A28" s="7" t="s">
        <v>29</v>
      </c>
      <c r="B28" s="5">
        <f>SUM(B13:B16)</f>
        <v>42026</v>
      </c>
      <c r="C28" s="5">
        <f t="shared" ref="C28:E28" si="3">SUM(C13:C16)</f>
        <v>9482</v>
      </c>
      <c r="D28" s="5">
        <f t="shared" si="3"/>
        <v>4195</v>
      </c>
      <c r="E28" s="29">
        <f t="shared" si="3"/>
        <v>55703</v>
      </c>
    </row>
    <row r="29" spans="1:7" x14ac:dyDescent="0.25">
      <c r="A29" s="7" t="s">
        <v>31</v>
      </c>
      <c r="B29" s="5">
        <f>SUM(B17:B22)</f>
        <v>105447</v>
      </c>
      <c r="C29" s="5">
        <f t="shared" ref="C29:E29" si="4">SUM(C17:C22)</f>
        <v>5191</v>
      </c>
      <c r="D29" s="5">
        <f t="shared" si="4"/>
        <v>5839</v>
      </c>
      <c r="E29" s="29">
        <f t="shared" si="4"/>
        <v>116477</v>
      </c>
    </row>
    <row r="30" spans="1:7" x14ac:dyDescent="0.25">
      <c r="A30" s="7" t="s">
        <v>30</v>
      </c>
      <c r="B30" s="12">
        <f>SUM(B23:B24)</f>
        <v>49979</v>
      </c>
      <c r="C30" s="12">
        <f t="shared" ref="C30:E30" si="5">SUM(C23:C24)</f>
        <v>5315</v>
      </c>
      <c r="D30" s="12">
        <f t="shared" si="5"/>
        <v>3224</v>
      </c>
      <c r="E30" s="34">
        <f t="shared" si="5"/>
        <v>58518</v>
      </c>
    </row>
    <row r="31" spans="1:7" x14ac:dyDescent="0.25">
      <c r="A31" s="15" t="s">
        <v>38</v>
      </c>
      <c r="B31" s="46">
        <f>SUM(B26:B30)</f>
        <v>330571</v>
      </c>
      <c r="C31" s="46">
        <f t="shared" ref="C31:E31" si="6">SUM(C26:C30)</f>
        <v>51420</v>
      </c>
      <c r="D31" s="46">
        <f t="shared" si="6"/>
        <v>19129</v>
      </c>
      <c r="E31" s="46">
        <f t="shared" si="6"/>
        <v>401120</v>
      </c>
      <c r="G31" s="77"/>
    </row>
  </sheetData>
  <mergeCells count="1">
    <mergeCell ref="A1:E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A7" sqref="A7"/>
    </sheetView>
  </sheetViews>
  <sheetFormatPr defaultRowHeight="15" x14ac:dyDescent="0.25"/>
  <cols>
    <col min="1" max="1" width="44" bestFit="1" customWidth="1"/>
    <col min="7" max="7" width="25.140625" customWidth="1"/>
  </cols>
  <sheetData>
    <row r="1" spans="1:7" x14ac:dyDescent="0.25">
      <c r="A1" s="84" t="s">
        <v>81</v>
      </c>
      <c r="B1" s="84"/>
      <c r="C1" s="84"/>
      <c r="D1" s="84"/>
      <c r="E1" s="84"/>
      <c r="F1" s="84"/>
      <c r="G1" s="84"/>
    </row>
    <row r="2" spans="1:7" x14ac:dyDescent="0.25">
      <c r="A2" s="85" t="s">
        <v>73</v>
      </c>
      <c r="B2" s="87" t="s">
        <v>58</v>
      </c>
      <c r="C2" s="87"/>
      <c r="D2" s="87"/>
      <c r="E2" s="87"/>
      <c r="F2" s="87"/>
      <c r="G2" s="87"/>
    </row>
    <row r="3" spans="1:7" x14ac:dyDescent="0.25">
      <c r="A3" s="86"/>
      <c r="B3" s="60" t="s">
        <v>57</v>
      </c>
      <c r="C3" s="60" t="s">
        <v>53</v>
      </c>
      <c r="D3" s="60" t="s">
        <v>56</v>
      </c>
      <c r="E3" s="60" t="s">
        <v>55</v>
      </c>
      <c r="F3" s="60" t="s">
        <v>54</v>
      </c>
      <c r="G3" s="60" t="s">
        <v>38</v>
      </c>
    </row>
    <row r="4" spans="1:7" x14ac:dyDescent="0.25">
      <c r="A4" s="61" t="s">
        <v>74</v>
      </c>
      <c r="B4" s="39">
        <v>56576</v>
      </c>
      <c r="C4" s="39">
        <v>83381</v>
      </c>
      <c r="D4" s="39">
        <v>116291</v>
      </c>
      <c r="E4" s="39">
        <v>66673</v>
      </c>
      <c r="F4" s="39">
        <v>7650</v>
      </c>
      <c r="G4" s="62">
        <f>SUM(B4:F4)</f>
        <v>330571</v>
      </c>
    </row>
    <row r="5" spans="1:7" x14ac:dyDescent="0.25">
      <c r="A5" s="63" t="s">
        <v>75</v>
      </c>
      <c r="B5" s="41">
        <v>7748</v>
      </c>
      <c r="C5" s="41">
        <v>5155</v>
      </c>
      <c r="D5" s="41">
        <v>13997</v>
      </c>
      <c r="E5" s="41">
        <v>18998</v>
      </c>
      <c r="F5" s="41">
        <v>5522</v>
      </c>
      <c r="G5" s="64">
        <f>SUM(B5:F5)</f>
        <v>51420</v>
      </c>
    </row>
    <row r="6" spans="1:7" x14ac:dyDescent="0.25">
      <c r="A6" s="65" t="s">
        <v>76</v>
      </c>
      <c r="B6" s="66">
        <v>8400</v>
      </c>
      <c r="C6" s="66">
        <v>2062</v>
      </c>
      <c r="D6" s="66">
        <v>3714</v>
      </c>
      <c r="E6" s="66">
        <v>3630</v>
      </c>
      <c r="F6" s="66">
        <v>1323</v>
      </c>
      <c r="G6" s="67">
        <f>SUM(B6:F6)</f>
        <v>19129</v>
      </c>
    </row>
    <row r="7" spans="1:7" x14ac:dyDescent="0.25">
      <c r="A7" s="68" t="s">
        <v>38</v>
      </c>
      <c r="B7" s="69">
        <f>SUM(B4:B6)</f>
        <v>72724</v>
      </c>
      <c r="C7" s="69">
        <f>SUM(C4:C6)</f>
        <v>90598</v>
      </c>
      <c r="D7" s="69">
        <f>SUM(D4:D6)</f>
        <v>134002</v>
      </c>
      <c r="E7" s="69">
        <f>SUM(E4:E6)</f>
        <v>89301</v>
      </c>
      <c r="F7" s="69">
        <f>SUM(F4:F6)</f>
        <v>14495</v>
      </c>
      <c r="G7" s="70">
        <f>SUM(B7:F7)</f>
        <v>401120</v>
      </c>
    </row>
    <row r="9" spans="1:7" x14ac:dyDescent="0.25">
      <c r="A9" s="83" t="s">
        <v>63</v>
      </c>
      <c r="B9" s="83"/>
      <c r="C9" s="83"/>
    </row>
  </sheetData>
  <mergeCells count="4">
    <mergeCell ref="A1:G1"/>
    <mergeCell ref="A2:A3"/>
    <mergeCell ref="B2:G2"/>
    <mergeCell ref="A9:C9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workbookViewId="0">
      <selection activeCell="H24" sqref="H24"/>
    </sheetView>
  </sheetViews>
  <sheetFormatPr defaultRowHeight="15" x14ac:dyDescent="0.25"/>
  <cols>
    <col min="1" max="1" width="75.5703125" customWidth="1"/>
  </cols>
  <sheetData>
    <row r="1" spans="1:11" x14ac:dyDescent="0.25">
      <c r="A1" s="89" t="s">
        <v>84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1" x14ac:dyDescent="0.25">
      <c r="B2" s="88" t="s">
        <v>47</v>
      </c>
      <c r="C2" s="88"/>
      <c r="D2" s="88"/>
      <c r="E2" s="88"/>
      <c r="F2" s="88"/>
      <c r="G2" s="88"/>
      <c r="H2" s="88"/>
      <c r="I2" s="88"/>
    </row>
    <row r="3" spans="1:11" x14ac:dyDescent="0.25">
      <c r="A3" s="85" t="s">
        <v>48</v>
      </c>
      <c r="B3" s="88" t="s">
        <v>49</v>
      </c>
      <c r="C3" s="88"/>
      <c r="D3" s="88" t="s">
        <v>45</v>
      </c>
      <c r="E3" s="88"/>
      <c r="F3" s="88" t="s">
        <v>44</v>
      </c>
      <c r="G3" s="88"/>
      <c r="H3" s="88" t="s">
        <v>50</v>
      </c>
      <c r="I3" s="88"/>
      <c r="J3" s="88" t="s">
        <v>51</v>
      </c>
      <c r="K3" s="88"/>
    </row>
    <row r="4" spans="1:11" x14ac:dyDescent="0.25">
      <c r="A4" s="86"/>
      <c r="B4" s="36" t="s">
        <v>52</v>
      </c>
      <c r="C4" s="36" t="s">
        <v>46</v>
      </c>
      <c r="D4" s="36" t="s">
        <v>52</v>
      </c>
      <c r="E4" s="36" t="s">
        <v>46</v>
      </c>
      <c r="F4" s="36" t="s">
        <v>52</v>
      </c>
      <c r="G4" s="36" t="s">
        <v>46</v>
      </c>
      <c r="H4" s="37" t="s">
        <v>52</v>
      </c>
      <c r="I4" s="36" t="s">
        <v>46</v>
      </c>
      <c r="J4" s="36" t="s">
        <v>52</v>
      </c>
      <c r="K4" s="36" t="s">
        <v>46</v>
      </c>
    </row>
    <row r="5" spans="1:11" x14ac:dyDescent="0.25">
      <c r="A5" s="38" t="s">
        <v>3</v>
      </c>
      <c r="B5" s="39">
        <v>84490</v>
      </c>
      <c r="C5" s="39">
        <v>84229</v>
      </c>
      <c r="D5" s="39">
        <v>39742</v>
      </c>
      <c r="E5" s="39">
        <v>111383</v>
      </c>
      <c r="F5" s="39">
        <v>1647</v>
      </c>
      <c r="G5" s="39">
        <v>28514</v>
      </c>
      <c r="H5" s="39">
        <v>122</v>
      </c>
      <c r="I5" s="39">
        <v>10463</v>
      </c>
      <c r="J5" s="91">
        <f>SUM(B5,D5,F5,H5)</f>
        <v>126001</v>
      </c>
      <c r="K5" s="91">
        <f>SUM(C5,E5,G5,I5)</f>
        <v>234589</v>
      </c>
    </row>
    <row r="6" spans="1:11" x14ac:dyDescent="0.25">
      <c r="A6" s="40" t="s">
        <v>4</v>
      </c>
      <c r="B6" s="39">
        <v>98684</v>
      </c>
      <c r="C6" s="39">
        <v>103925</v>
      </c>
      <c r="D6" s="39">
        <v>48751</v>
      </c>
      <c r="E6" s="39">
        <v>133754</v>
      </c>
      <c r="F6" s="39">
        <v>1636</v>
      </c>
      <c r="G6" s="39">
        <v>27227</v>
      </c>
      <c r="H6" s="39">
        <v>107</v>
      </c>
      <c r="I6" s="39">
        <v>11244</v>
      </c>
      <c r="J6" s="91">
        <f t="shared" ref="J6:J13" si="0">SUM(B6,D6,F6,H6)</f>
        <v>149178</v>
      </c>
      <c r="K6" s="91">
        <f t="shared" ref="K6:K13" si="1">SUM(C6,E6,G6,I6)</f>
        <v>276150</v>
      </c>
    </row>
    <row r="7" spans="1:11" x14ac:dyDescent="0.25">
      <c r="A7" s="40" t="s">
        <v>6</v>
      </c>
      <c r="B7" s="39">
        <v>1867</v>
      </c>
      <c r="C7" s="39">
        <v>1878</v>
      </c>
      <c r="D7" s="39">
        <v>2527</v>
      </c>
      <c r="E7" s="39">
        <v>8696</v>
      </c>
      <c r="F7" s="39">
        <v>283</v>
      </c>
      <c r="G7" s="39">
        <v>4928</v>
      </c>
      <c r="H7" s="39">
        <v>24</v>
      </c>
      <c r="I7" s="39">
        <v>3958</v>
      </c>
      <c r="J7" s="91">
        <f t="shared" si="0"/>
        <v>4701</v>
      </c>
      <c r="K7" s="91">
        <f t="shared" si="1"/>
        <v>19460</v>
      </c>
    </row>
    <row r="8" spans="1:11" x14ac:dyDescent="0.25">
      <c r="A8" s="40" t="s">
        <v>1</v>
      </c>
      <c r="B8" s="39">
        <v>26060</v>
      </c>
      <c r="C8" s="39">
        <v>26065</v>
      </c>
      <c r="D8" s="39">
        <v>20730</v>
      </c>
      <c r="E8" s="39">
        <v>56921</v>
      </c>
      <c r="F8" s="39">
        <v>553</v>
      </c>
      <c r="G8" s="39">
        <v>8727</v>
      </c>
      <c r="H8" s="39">
        <v>34</v>
      </c>
      <c r="I8" s="39">
        <v>3843</v>
      </c>
      <c r="J8" s="91">
        <f t="shared" si="0"/>
        <v>47377</v>
      </c>
      <c r="K8" s="91">
        <f t="shared" si="1"/>
        <v>95556</v>
      </c>
    </row>
    <row r="9" spans="1:11" x14ac:dyDescent="0.25">
      <c r="A9" s="40" t="s">
        <v>5</v>
      </c>
      <c r="B9" s="39">
        <v>28216</v>
      </c>
      <c r="C9" s="39">
        <v>28347</v>
      </c>
      <c r="D9" s="39">
        <v>18874</v>
      </c>
      <c r="E9" s="39">
        <v>50728</v>
      </c>
      <c r="F9" s="39">
        <v>336</v>
      </c>
      <c r="G9" s="39">
        <v>5223</v>
      </c>
      <c r="H9" s="39">
        <v>14</v>
      </c>
      <c r="I9" s="39">
        <v>1617</v>
      </c>
      <c r="J9" s="91">
        <f t="shared" si="0"/>
        <v>47440</v>
      </c>
      <c r="K9" s="91">
        <f t="shared" si="1"/>
        <v>85915</v>
      </c>
    </row>
    <row r="10" spans="1:11" x14ac:dyDescent="0.25">
      <c r="A10" s="40" t="s">
        <v>2</v>
      </c>
      <c r="B10" s="39">
        <v>6471</v>
      </c>
      <c r="C10" s="39">
        <v>5452</v>
      </c>
      <c r="D10" s="39">
        <v>4752</v>
      </c>
      <c r="E10" s="39">
        <v>16396</v>
      </c>
      <c r="F10" s="39">
        <v>761</v>
      </c>
      <c r="G10" s="39">
        <v>14622</v>
      </c>
      <c r="H10" s="39">
        <v>118</v>
      </c>
      <c r="I10" s="39">
        <v>11363</v>
      </c>
      <c r="J10" s="91">
        <f t="shared" si="0"/>
        <v>12102</v>
      </c>
      <c r="K10" s="91">
        <f t="shared" si="1"/>
        <v>47833</v>
      </c>
    </row>
    <row r="11" spans="1:11" ht="18" x14ac:dyDescent="0.25">
      <c r="A11" s="40" t="s">
        <v>7</v>
      </c>
      <c r="B11" s="39">
        <v>1588</v>
      </c>
      <c r="C11" s="39">
        <v>1368</v>
      </c>
      <c r="D11" s="39">
        <v>948</v>
      </c>
      <c r="E11" s="39">
        <v>2890</v>
      </c>
      <c r="F11" s="39">
        <v>71</v>
      </c>
      <c r="G11" s="39">
        <v>1265</v>
      </c>
      <c r="H11" s="39">
        <v>3</v>
      </c>
      <c r="I11" s="39">
        <v>227</v>
      </c>
      <c r="J11" s="91">
        <f t="shared" si="0"/>
        <v>2610</v>
      </c>
      <c r="K11" s="91">
        <f t="shared" si="1"/>
        <v>5750</v>
      </c>
    </row>
    <row r="12" spans="1:11" x14ac:dyDescent="0.25">
      <c r="A12" s="40" t="s">
        <v>8</v>
      </c>
      <c r="B12" s="39">
        <v>1786</v>
      </c>
      <c r="C12" s="39">
        <v>1694</v>
      </c>
      <c r="D12" s="39">
        <v>1392</v>
      </c>
      <c r="E12" s="39">
        <v>4270</v>
      </c>
      <c r="F12" s="39">
        <v>63</v>
      </c>
      <c r="G12" s="39">
        <v>1090</v>
      </c>
      <c r="H12" s="39">
        <v>7</v>
      </c>
      <c r="I12" s="39">
        <v>820</v>
      </c>
      <c r="J12" s="91">
        <f t="shared" si="0"/>
        <v>3248</v>
      </c>
      <c r="K12" s="91">
        <f t="shared" si="1"/>
        <v>7874</v>
      </c>
    </row>
    <row r="13" spans="1:11" x14ac:dyDescent="0.25">
      <c r="A13" s="90" t="s">
        <v>0</v>
      </c>
      <c r="B13" s="39">
        <v>5033</v>
      </c>
      <c r="C13" s="39">
        <v>4815</v>
      </c>
      <c r="D13" s="39">
        <v>3062</v>
      </c>
      <c r="E13" s="39">
        <v>11860</v>
      </c>
      <c r="F13" s="39">
        <v>345</v>
      </c>
      <c r="G13" s="39">
        <v>6284</v>
      </c>
      <c r="H13" s="39">
        <v>23</v>
      </c>
      <c r="I13" s="39">
        <v>1877</v>
      </c>
      <c r="J13" s="91">
        <f t="shared" si="0"/>
        <v>8463</v>
      </c>
      <c r="K13" s="91">
        <f t="shared" si="1"/>
        <v>24836</v>
      </c>
    </row>
    <row r="14" spans="1:11" x14ac:dyDescent="0.25">
      <c r="A14" s="68" t="s">
        <v>38</v>
      </c>
      <c r="B14" s="42">
        <f>SUM(B5:B13)</f>
        <v>254195</v>
      </c>
      <c r="C14" s="42">
        <f t="shared" ref="C14:J14" si="2">SUM(C5:C13)</f>
        <v>257773</v>
      </c>
      <c r="D14" s="42">
        <f t="shared" si="2"/>
        <v>140778</v>
      </c>
      <c r="E14" s="42">
        <f t="shared" si="2"/>
        <v>396898</v>
      </c>
      <c r="F14" s="42">
        <f t="shared" si="2"/>
        <v>5695</v>
      </c>
      <c r="G14" s="42">
        <f t="shared" si="2"/>
        <v>97880</v>
      </c>
      <c r="H14" s="42">
        <f t="shared" si="2"/>
        <v>452</v>
      </c>
      <c r="I14" s="42">
        <f t="shared" si="2"/>
        <v>45412</v>
      </c>
      <c r="J14" s="42">
        <f t="shared" si="2"/>
        <v>401120</v>
      </c>
      <c r="K14" s="42">
        <f>SUM(C14,E14,G14,I14)</f>
        <v>797963</v>
      </c>
    </row>
    <row r="15" spans="1:11" x14ac:dyDescent="0.25">
      <c r="A15" s="43"/>
      <c r="B15" s="44"/>
      <c r="C15" s="44"/>
      <c r="D15" s="44"/>
      <c r="E15" s="44"/>
      <c r="F15" s="44"/>
      <c r="G15" s="44"/>
      <c r="H15" s="44"/>
      <c r="I15" s="44"/>
      <c r="J15" s="44"/>
      <c r="K15" s="44"/>
    </row>
    <row r="16" spans="1:11" x14ac:dyDescent="0.25">
      <c r="K16" s="79"/>
    </row>
  </sheetData>
  <mergeCells count="8">
    <mergeCell ref="J3:K3"/>
    <mergeCell ref="A3:A4"/>
    <mergeCell ref="A1:K1"/>
    <mergeCell ref="B2:I2"/>
    <mergeCell ref="B3:C3"/>
    <mergeCell ref="D3:E3"/>
    <mergeCell ref="F3:G3"/>
    <mergeCell ref="H3:I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workbookViewId="0">
      <selection activeCell="K6" sqref="K6"/>
    </sheetView>
  </sheetViews>
  <sheetFormatPr defaultRowHeight="15" x14ac:dyDescent="0.25"/>
  <cols>
    <col min="1" max="1" width="19.28515625" bestFit="1" customWidth="1"/>
    <col min="2" max="2" width="11.5703125" customWidth="1"/>
    <col min="3" max="3" width="12.7109375" customWidth="1"/>
    <col min="4" max="5" width="13.42578125" bestFit="1" customWidth="1"/>
    <col min="6" max="6" width="14.85546875" bestFit="1" customWidth="1"/>
    <col min="7" max="7" width="13.42578125" bestFit="1" customWidth="1"/>
  </cols>
  <sheetData>
    <row r="1" spans="1:7" ht="26.25" customHeight="1" x14ac:dyDescent="0.25">
      <c r="A1" s="81" t="s">
        <v>77</v>
      </c>
      <c r="B1" s="81"/>
      <c r="C1" s="81"/>
      <c r="D1" s="81"/>
      <c r="E1" s="81"/>
    </row>
    <row r="2" spans="1:7" ht="27" x14ac:dyDescent="0.25">
      <c r="A2" s="59" t="s">
        <v>34</v>
      </c>
      <c r="B2" s="57" t="s">
        <v>68</v>
      </c>
      <c r="C2" s="57" t="s">
        <v>70</v>
      </c>
      <c r="D2" s="57" t="s">
        <v>71</v>
      </c>
      <c r="E2" s="57" t="s">
        <v>69</v>
      </c>
      <c r="F2" s="58" t="s">
        <v>72</v>
      </c>
    </row>
    <row r="3" spans="1:7" x14ac:dyDescent="0.25">
      <c r="A3" s="7" t="s">
        <v>20</v>
      </c>
      <c r="B3" s="5">
        <v>504379.35</v>
      </c>
      <c r="C3" s="5">
        <v>78610.16</v>
      </c>
      <c r="D3" s="5">
        <v>183789.54</v>
      </c>
      <c r="E3" s="5">
        <v>334.53</v>
      </c>
      <c r="F3" s="29">
        <v>767113.58</v>
      </c>
    </row>
    <row r="4" spans="1:7" x14ac:dyDescent="0.25">
      <c r="A4" s="7" t="s">
        <v>27</v>
      </c>
      <c r="B4" s="5">
        <v>1180.33</v>
      </c>
      <c r="C4" s="5">
        <v>410.4</v>
      </c>
      <c r="D4" s="5">
        <v>43161.26</v>
      </c>
      <c r="E4" s="5">
        <v>6.76</v>
      </c>
      <c r="F4" s="29">
        <v>44758.75</v>
      </c>
    </row>
    <row r="5" spans="1:7" x14ac:dyDescent="0.25">
      <c r="A5" s="7" t="s">
        <v>17</v>
      </c>
      <c r="B5" s="5">
        <v>671043.01</v>
      </c>
      <c r="C5" s="5">
        <v>30214.52</v>
      </c>
      <c r="D5" s="5">
        <v>130594.11</v>
      </c>
      <c r="E5" s="5">
        <v>136.62</v>
      </c>
      <c r="F5" s="29">
        <v>831988.26</v>
      </c>
    </row>
    <row r="6" spans="1:7" x14ac:dyDescent="0.25">
      <c r="A6" s="7" t="s">
        <v>16</v>
      </c>
      <c r="B6" s="5">
        <v>6279.56</v>
      </c>
      <c r="C6" s="5">
        <v>4867.95</v>
      </c>
      <c r="D6" s="5">
        <v>9634.19</v>
      </c>
      <c r="E6" s="5">
        <v>87.43</v>
      </c>
      <c r="F6" s="29">
        <v>20869.13</v>
      </c>
      <c r="G6" s="7"/>
    </row>
    <row r="7" spans="1:7" x14ac:dyDescent="0.25">
      <c r="A7" s="7" t="s">
        <v>25</v>
      </c>
      <c r="B7" s="5">
        <v>15195.09</v>
      </c>
      <c r="C7" s="5">
        <v>43280.46</v>
      </c>
      <c r="D7" s="5">
        <v>106547.33</v>
      </c>
      <c r="E7" s="5">
        <v>104.13</v>
      </c>
      <c r="F7" s="29">
        <v>165127.01</v>
      </c>
    </row>
    <row r="8" spans="1:7" x14ac:dyDescent="0.25">
      <c r="A8" s="8" t="s">
        <v>36</v>
      </c>
      <c r="B8" s="9">
        <v>9225.15</v>
      </c>
      <c r="C8" s="9">
        <v>22632.7</v>
      </c>
      <c r="D8" s="9">
        <v>60621.43</v>
      </c>
      <c r="E8" s="9">
        <v>53.99</v>
      </c>
      <c r="F8" s="30">
        <v>92533.27</v>
      </c>
      <c r="G8" s="45"/>
    </row>
    <row r="9" spans="1:7" x14ac:dyDescent="0.25">
      <c r="A9" s="8" t="s">
        <v>37</v>
      </c>
      <c r="B9" s="9">
        <v>5969.94</v>
      </c>
      <c r="C9" s="9">
        <v>20647.759999999998</v>
      </c>
      <c r="D9" s="9">
        <v>45925.9</v>
      </c>
      <c r="E9" s="9">
        <v>50.14</v>
      </c>
      <c r="F9" s="30">
        <v>72593.740000000005</v>
      </c>
      <c r="G9" s="45"/>
    </row>
    <row r="10" spans="1:7" x14ac:dyDescent="0.25">
      <c r="A10" s="7" t="s">
        <v>28</v>
      </c>
      <c r="B10" s="5">
        <v>456760.71</v>
      </c>
      <c r="C10" s="5">
        <v>112259.51</v>
      </c>
      <c r="D10" s="5">
        <v>76228.42</v>
      </c>
      <c r="E10" s="5">
        <v>332.83</v>
      </c>
      <c r="F10" s="29">
        <v>645581.47</v>
      </c>
    </row>
    <row r="11" spans="1:7" x14ac:dyDescent="0.25">
      <c r="A11" s="7" t="s">
        <v>14</v>
      </c>
      <c r="B11" s="5">
        <v>123120.07</v>
      </c>
      <c r="C11" s="5">
        <v>28749.47</v>
      </c>
      <c r="D11" s="5">
        <v>16945.91</v>
      </c>
      <c r="E11" s="5">
        <v>68.92</v>
      </c>
      <c r="F11" s="29">
        <v>168884.37</v>
      </c>
    </row>
    <row r="12" spans="1:7" x14ac:dyDescent="0.25">
      <c r="A12" s="7" t="s">
        <v>13</v>
      </c>
      <c r="B12" s="5">
        <v>717284.09</v>
      </c>
      <c r="C12" s="5">
        <v>98828.24</v>
      </c>
      <c r="D12" s="5">
        <v>38023.14</v>
      </c>
      <c r="E12" s="5">
        <v>341.53</v>
      </c>
      <c r="F12" s="29">
        <v>854477</v>
      </c>
    </row>
    <row r="13" spans="1:7" x14ac:dyDescent="0.25">
      <c r="A13" s="7" t="s">
        <v>24</v>
      </c>
      <c r="B13" s="5">
        <v>302341.39</v>
      </c>
      <c r="C13" s="5">
        <v>92181.84</v>
      </c>
      <c r="D13" s="5">
        <v>25622.03</v>
      </c>
      <c r="E13" s="5">
        <v>334.98</v>
      </c>
      <c r="F13" s="29">
        <v>420480.24</v>
      </c>
    </row>
    <row r="14" spans="1:7" x14ac:dyDescent="0.25">
      <c r="A14" s="7" t="s">
        <v>26</v>
      </c>
      <c r="B14" s="5">
        <v>126248.56</v>
      </c>
      <c r="C14" s="5">
        <v>19769.009999999998</v>
      </c>
      <c r="D14" s="5">
        <v>25378.09</v>
      </c>
      <c r="E14" s="5">
        <v>100.18</v>
      </c>
      <c r="F14" s="29">
        <v>171495.84</v>
      </c>
    </row>
    <row r="15" spans="1:7" x14ac:dyDescent="0.25">
      <c r="A15" s="7" t="s">
        <v>18</v>
      </c>
      <c r="B15" s="5">
        <v>254520.19</v>
      </c>
      <c r="C15" s="5">
        <v>20297.240000000002</v>
      </c>
      <c r="D15" s="5">
        <v>30828.46</v>
      </c>
      <c r="E15" s="5">
        <v>227.72</v>
      </c>
      <c r="F15" s="29">
        <v>305873.61</v>
      </c>
    </row>
    <row r="16" spans="1:7" x14ac:dyDescent="0.25">
      <c r="A16" s="7" t="s">
        <v>15</v>
      </c>
      <c r="B16" s="5">
        <v>236068.44</v>
      </c>
      <c r="C16" s="5">
        <v>73468.009999999995</v>
      </c>
      <c r="D16" s="5">
        <v>68124.09</v>
      </c>
      <c r="E16" s="5">
        <v>186.57</v>
      </c>
      <c r="F16" s="29">
        <v>377847.11</v>
      </c>
    </row>
    <row r="17" spans="1:6" x14ac:dyDescent="0.25">
      <c r="A17" s="7" t="s">
        <v>9</v>
      </c>
      <c r="B17" s="5">
        <v>86679.79</v>
      </c>
      <c r="C17" s="5">
        <v>36662.120000000003</v>
      </c>
      <c r="D17" s="5">
        <v>63088.06</v>
      </c>
      <c r="E17" s="5">
        <v>218.52</v>
      </c>
      <c r="F17" s="29">
        <v>186648.49</v>
      </c>
    </row>
    <row r="18" spans="1:6" x14ac:dyDescent="0.25">
      <c r="A18" s="7" t="s">
        <v>19</v>
      </c>
      <c r="B18" s="5">
        <v>75970.820000000007</v>
      </c>
      <c r="C18" s="5">
        <v>8052.94</v>
      </c>
      <c r="D18" s="5">
        <v>13657.79</v>
      </c>
      <c r="E18" s="5">
        <v>111.04</v>
      </c>
      <c r="F18" s="29">
        <v>97792.59</v>
      </c>
    </row>
    <row r="19" spans="1:6" x14ac:dyDescent="0.25">
      <c r="A19" s="7" t="s">
        <v>12</v>
      </c>
      <c r="B19" s="5">
        <v>154245.63</v>
      </c>
      <c r="C19" s="5">
        <v>58425.98</v>
      </c>
      <c r="D19" s="5">
        <v>54292.61</v>
      </c>
      <c r="E19" s="5">
        <v>377.91</v>
      </c>
      <c r="F19" s="29">
        <v>267342.13</v>
      </c>
    </row>
    <row r="20" spans="1:6" x14ac:dyDescent="0.25">
      <c r="A20" s="7" t="s">
        <v>21</v>
      </c>
      <c r="B20" s="5">
        <v>464603.76</v>
      </c>
      <c r="C20" s="5">
        <v>289647.61</v>
      </c>
      <c r="D20" s="5">
        <v>80257.919999999998</v>
      </c>
      <c r="E20" s="5">
        <v>301.68</v>
      </c>
      <c r="F20" s="29">
        <v>834810.97</v>
      </c>
    </row>
    <row r="21" spans="1:6" x14ac:dyDescent="0.25">
      <c r="A21" s="7" t="s">
        <v>10</v>
      </c>
      <c r="B21" s="5">
        <v>154865.67000000001</v>
      </c>
      <c r="C21" s="5">
        <v>21568.67</v>
      </c>
      <c r="D21" s="5">
        <v>69542.399999999994</v>
      </c>
      <c r="E21" s="5">
        <v>88.67</v>
      </c>
      <c r="F21" s="29">
        <v>246065.41</v>
      </c>
    </row>
    <row r="22" spans="1:6" x14ac:dyDescent="0.25">
      <c r="A22" s="7" t="s">
        <v>11</v>
      </c>
      <c r="B22" s="5">
        <v>78250.22</v>
      </c>
      <c r="C22" s="5">
        <v>107446.06</v>
      </c>
      <c r="D22" s="5">
        <v>67949.64</v>
      </c>
      <c r="E22" s="5">
        <v>234.87</v>
      </c>
      <c r="F22" s="29">
        <v>253880.79</v>
      </c>
    </row>
    <row r="23" spans="1:6" x14ac:dyDescent="0.25">
      <c r="A23" s="7" t="s">
        <v>23</v>
      </c>
      <c r="B23" s="5">
        <v>381657.77</v>
      </c>
      <c r="C23" s="5">
        <v>194938.73</v>
      </c>
      <c r="D23" s="5">
        <v>188377.81</v>
      </c>
      <c r="E23" s="5">
        <v>211.95</v>
      </c>
      <c r="F23" s="29">
        <v>765186.26</v>
      </c>
    </row>
    <row r="24" spans="1:6" x14ac:dyDescent="0.25">
      <c r="A24" s="11" t="s">
        <v>22</v>
      </c>
      <c r="B24" s="12">
        <v>319892.65999999997</v>
      </c>
      <c r="C24" s="12">
        <v>24478.55</v>
      </c>
      <c r="D24" s="12">
        <v>378547.69</v>
      </c>
      <c r="E24" s="12">
        <v>155.65</v>
      </c>
      <c r="F24" s="34">
        <v>723074.55</v>
      </c>
    </row>
    <row r="25" spans="1:6" x14ac:dyDescent="0.25">
      <c r="A25" s="24" t="s">
        <v>38</v>
      </c>
      <c r="B25" s="25">
        <f>SUM(B3:B24)-SUM(B8:B9)</f>
        <v>5130587.1099999994</v>
      </c>
      <c r="C25" s="25">
        <f>SUM(C3:C24)-SUM(C8:C9)</f>
        <v>1344157.47</v>
      </c>
      <c r="D25" s="25">
        <f>SUM(D3:D24)-SUM(D8:D9)</f>
        <v>1670590.49</v>
      </c>
      <c r="E25" s="25">
        <f>SUM(E3:E24)-SUM(E8:E9)</f>
        <v>3962.4899999999993</v>
      </c>
      <c r="F25" s="25">
        <f>SUM(F3:F24)-SUM(F8:F9)</f>
        <v>8149297.5600000005</v>
      </c>
    </row>
    <row r="26" spans="1:6" x14ac:dyDescent="0.25">
      <c r="A26" s="7" t="s">
        <v>32</v>
      </c>
      <c r="B26" s="5">
        <f>SUM(B3:B6)</f>
        <v>1182882.25</v>
      </c>
      <c r="C26" s="5">
        <f t="shared" ref="C26:E26" si="0">SUM(C3:C6)</f>
        <v>114103.03</v>
      </c>
      <c r="D26" s="5">
        <f t="shared" si="0"/>
        <v>367179.10000000003</v>
      </c>
      <c r="E26" s="5">
        <f t="shared" si="0"/>
        <v>565.33999999999992</v>
      </c>
      <c r="F26" s="29">
        <f t="shared" ref="F26" si="1">SUM(F3:F6)</f>
        <v>1664729.7199999997</v>
      </c>
    </row>
    <row r="27" spans="1:6" x14ac:dyDescent="0.25">
      <c r="A27" s="7" t="s">
        <v>33</v>
      </c>
      <c r="B27" s="5">
        <f>SUM(B7:B12)-SUM(B8:B9)</f>
        <v>1312359.9599999997</v>
      </c>
      <c r="C27" s="5">
        <f t="shared" ref="C27:E27" si="2">SUM(C7:C12)-SUM(C8:C9)</f>
        <v>283117.68</v>
      </c>
      <c r="D27" s="5">
        <f t="shared" si="2"/>
        <v>237744.8</v>
      </c>
      <c r="E27" s="5">
        <f t="shared" si="2"/>
        <v>847.40999999999985</v>
      </c>
      <c r="F27" s="29">
        <f t="shared" ref="F27" si="3">SUM(F7:F12)-SUM(F8:F9)</f>
        <v>1834069.8499999999</v>
      </c>
    </row>
    <row r="28" spans="1:6" x14ac:dyDescent="0.25">
      <c r="A28" s="7" t="s">
        <v>29</v>
      </c>
      <c r="B28" s="5">
        <f>SUM(B13:B16)</f>
        <v>919178.58000000007</v>
      </c>
      <c r="C28" s="5">
        <f t="shared" ref="C28:E28" si="4">SUM(C13:C16)</f>
        <v>205716.09999999998</v>
      </c>
      <c r="D28" s="5">
        <f t="shared" si="4"/>
        <v>149952.66999999998</v>
      </c>
      <c r="E28" s="5">
        <f t="shared" si="4"/>
        <v>849.45</v>
      </c>
      <c r="F28" s="29">
        <f t="shared" ref="F28" si="5">SUM(F13:F16)</f>
        <v>1275696.7999999998</v>
      </c>
    </row>
    <row r="29" spans="1:6" x14ac:dyDescent="0.25">
      <c r="A29" s="7" t="s">
        <v>31</v>
      </c>
      <c r="B29" s="5">
        <f>SUM(B17:B22)</f>
        <v>1014615.89</v>
      </c>
      <c r="C29" s="5">
        <f t="shared" ref="C29:E29" si="6">SUM(C17:C22)</f>
        <v>521803.38</v>
      </c>
      <c r="D29" s="5">
        <f t="shared" si="6"/>
        <v>348788.42000000004</v>
      </c>
      <c r="E29" s="5">
        <f t="shared" si="6"/>
        <v>1332.69</v>
      </c>
      <c r="F29" s="29">
        <f t="shared" ref="F29" si="7">SUM(F17:F22)</f>
        <v>1886540.38</v>
      </c>
    </row>
    <row r="30" spans="1:6" x14ac:dyDescent="0.25">
      <c r="A30" s="7" t="s">
        <v>30</v>
      </c>
      <c r="B30" s="12">
        <f>SUM(B23:B24)</f>
        <v>701550.42999999993</v>
      </c>
      <c r="C30" s="12">
        <f t="shared" ref="C30:E30" si="8">SUM(C23:C24)</f>
        <v>219417.28</v>
      </c>
      <c r="D30" s="12">
        <f t="shared" si="8"/>
        <v>566925.5</v>
      </c>
      <c r="E30" s="12">
        <f t="shared" si="8"/>
        <v>367.6</v>
      </c>
      <c r="F30" s="34">
        <f t="shared" ref="F30" si="9">SUM(F23:F24)</f>
        <v>1488260.81</v>
      </c>
    </row>
    <row r="31" spans="1:6" x14ac:dyDescent="0.25">
      <c r="A31" s="15" t="s">
        <v>38</v>
      </c>
      <c r="B31" s="25">
        <f>SUM(B26:B30)</f>
        <v>5130587.1099999994</v>
      </c>
      <c r="C31" s="25">
        <f t="shared" ref="C31:E31" si="10">SUM(C26:C30)</f>
        <v>1344157.47</v>
      </c>
      <c r="D31" s="25">
        <f t="shared" si="10"/>
        <v>1670590.4900000002</v>
      </c>
      <c r="E31" s="25">
        <f t="shared" si="10"/>
        <v>3962.49</v>
      </c>
      <c r="F31" s="25">
        <f t="shared" ref="F31" si="11">SUM(F26:F30)</f>
        <v>8149297.5599999987</v>
      </c>
    </row>
    <row r="32" spans="1:6" x14ac:dyDescent="0.25">
      <c r="B32" s="45"/>
      <c r="C32" s="45"/>
      <c r="D32" s="45"/>
      <c r="E32" s="45"/>
      <c r="F32" s="45"/>
    </row>
    <row r="33" spans="1:7" x14ac:dyDescent="0.25">
      <c r="A33" s="83" t="s">
        <v>63</v>
      </c>
      <c r="B33" s="83"/>
      <c r="C33" s="83"/>
      <c r="D33" s="45"/>
      <c r="E33" s="45"/>
      <c r="F33" s="45"/>
      <c r="G33" s="45"/>
    </row>
  </sheetData>
  <mergeCells count="2">
    <mergeCell ref="A1:E1"/>
    <mergeCell ref="A33:C3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8</vt:i4>
      </vt:variant>
    </vt:vector>
  </HeadingPairs>
  <TitlesOfParts>
    <vt:vector size="8" baseType="lpstr">
      <vt:lpstr>Indice Tavole</vt:lpstr>
      <vt:lpstr>Tavola 1</vt:lpstr>
      <vt:lpstr>Tavola 2</vt:lpstr>
      <vt:lpstr>Tavola 3</vt:lpstr>
      <vt:lpstr>Tavola 4</vt:lpstr>
      <vt:lpstr>Tavola 5</vt:lpstr>
      <vt:lpstr>Tavola 6</vt:lpstr>
      <vt:lpstr>Tavola 7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Salvatore Cusimano</dc:creator>
  <cp:lastModifiedBy>Salvatore Cusimano</cp:lastModifiedBy>
  <dcterms:created xsi:type="dcterms:W3CDTF">2022-10-10T15:28:59Z</dcterms:created>
  <dcterms:modified xsi:type="dcterms:W3CDTF">2022-11-25T10:59:12Z</dcterms:modified>
</cp:coreProperties>
</file>