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Capobianco\Downloads\"/>
    </mc:Choice>
  </mc:AlternateContent>
  <xr:revisionPtr revIDLastSave="0" documentId="8_{85E5A505-0347-4E8E-9F96-0D22AB5270E2}" xr6:coauthVersionLast="47" xr6:coauthVersionMax="47" xr10:uidLastSave="{00000000-0000-0000-0000-000000000000}"/>
  <bookViews>
    <workbookView xWindow="28680" yWindow="-120" windowWidth="29040" windowHeight="1572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6" i="1" l="1"/>
  <c r="AC36" i="1"/>
  <c r="AE36" i="1"/>
  <c r="AG36" i="1"/>
  <c r="AA37" i="1"/>
  <c r="AC37" i="1"/>
  <c r="AE37" i="1"/>
  <c r="AG37" i="1"/>
  <c r="AH37" i="1"/>
  <c r="AG32" i="1"/>
  <c r="AE32" i="1"/>
  <c r="AC32" i="1"/>
  <c r="AA32" i="1"/>
  <c r="AA8" i="1"/>
  <c r="AC8" i="1"/>
  <c r="AE8" i="1"/>
  <c r="AG8" i="1"/>
  <c r="AE30" i="1"/>
  <c r="AE11" i="1"/>
  <c r="AE12" i="1"/>
  <c r="AE13" i="1"/>
  <c r="AE14" i="1"/>
  <c r="AE15" i="1"/>
  <c r="AE16" i="1"/>
  <c r="AE17" i="1"/>
  <c r="AE18" i="1"/>
  <c r="AE19" i="1"/>
  <c r="AE20" i="1"/>
  <c r="AE21" i="1"/>
  <c r="AE22" i="1"/>
  <c r="AE23" i="1"/>
  <c r="AE24" i="1"/>
  <c r="AE25" i="1"/>
  <c r="AE26" i="1"/>
  <c r="AE27" i="1"/>
  <c r="AE28" i="1"/>
  <c r="AE10" i="1"/>
  <c r="AE39" i="1"/>
  <c r="AG39" i="1"/>
  <c r="AG35" i="1"/>
  <c r="AE35" i="1"/>
  <c r="AE34" i="1"/>
  <c r="AC39" i="1"/>
  <c r="AC35" i="1"/>
  <c r="AC34" i="1"/>
  <c r="AC30" i="1"/>
  <c r="AA39" i="1"/>
  <c r="AA35" i="1"/>
  <c r="AA34" i="1"/>
  <c r="AA30" i="1"/>
  <c r="AG34" i="1"/>
  <c r="AG30" i="1"/>
  <c r="AG11" i="1"/>
  <c r="AG12" i="1"/>
  <c r="AG13" i="1"/>
  <c r="AG14" i="1"/>
  <c r="AG15" i="1"/>
  <c r="AG16" i="1"/>
  <c r="AG17" i="1"/>
  <c r="AG18" i="1"/>
  <c r="AG19" i="1"/>
  <c r="AG20" i="1"/>
  <c r="AG21" i="1"/>
  <c r="AG22" i="1"/>
  <c r="AG23" i="1"/>
  <c r="AG24" i="1"/>
  <c r="AG25" i="1"/>
  <c r="AG26" i="1"/>
  <c r="AG27" i="1"/>
  <c r="AG28" i="1"/>
  <c r="AC11" i="1"/>
  <c r="AC12" i="1"/>
  <c r="AC13" i="1"/>
  <c r="AC14" i="1"/>
  <c r="AC15" i="1"/>
  <c r="AC16" i="1"/>
  <c r="AC17" i="1"/>
  <c r="AC18" i="1"/>
  <c r="AC19" i="1"/>
  <c r="AC20" i="1"/>
  <c r="AC21" i="1"/>
  <c r="AC22" i="1"/>
  <c r="AC23" i="1"/>
  <c r="AC24" i="1"/>
  <c r="AC25" i="1"/>
  <c r="AC26" i="1"/>
  <c r="AC27" i="1"/>
  <c r="AC28" i="1"/>
  <c r="AA11" i="1"/>
  <c r="AA12" i="1"/>
  <c r="AA13" i="1"/>
  <c r="AA14" i="1"/>
  <c r="AA15" i="1"/>
  <c r="AA16" i="1"/>
  <c r="AA17" i="1"/>
  <c r="AA18" i="1"/>
  <c r="AA19" i="1"/>
  <c r="AA20" i="1"/>
  <c r="AA21" i="1"/>
  <c r="AA22" i="1"/>
  <c r="AA23" i="1"/>
  <c r="AA24" i="1"/>
  <c r="AA25" i="1"/>
  <c r="AA26" i="1"/>
  <c r="AA27" i="1"/>
  <c r="AA28" i="1"/>
  <c r="AE7" i="1"/>
  <c r="AE6" i="1"/>
  <c r="AA7" i="1"/>
  <c r="AC7" i="1"/>
  <c r="AC6" i="1"/>
  <c r="AA6" i="1"/>
  <c r="AG7" i="1"/>
  <c r="AG6" i="1"/>
  <c r="AG10" i="1"/>
  <c r="AC10" i="1"/>
  <c r="AA10" i="1"/>
  <c r="AH36" i="1" l="1"/>
  <c r="AH32" i="1"/>
  <c r="AH19" i="1"/>
  <c r="AH8" i="1"/>
  <c r="AH18" i="1"/>
  <c r="AH16" i="1"/>
  <c r="AH15" i="1"/>
  <c r="AH28" i="1"/>
  <c r="AH27" i="1"/>
  <c r="AH17" i="1"/>
  <c r="AH6" i="1"/>
  <c r="AH10" i="1"/>
  <c r="AH39" i="1"/>
  <c r="AH35" i="1"/>
  <c r="AH34" i="1"/>
  <c r="AH30" i="1"/>
  <c r="AH13" i="1"/>
  <c r="AH20" i="1"/>
  <c r="AH23" i="1"/>
  <c r="AH11" i="1"/>
  <c r="AH26" i="1"/>
  <c r="AH14" i="1"/>
  <c r="AH25" i="1"/>
  <c r="AH24" i="1"/>
  <c r="AH12" i="1"/>
  <c r="AH22" i="1"/>
  <c r="AH21" i="1"/>
  <c r="AH7" i="1"/>
  <c r="AH40" i="1" l="1"/>
  <c r="AL3" i="1" s="1"/>
  <c r="AL4" i="1" s="1"/>
</calcChain>
</file>

<file path=xl/sharedStrings.xml><?xml version="1.0" encoding="utf-8"?>
<sst xmlns="http://schemas.openxmlformats.org/spreadsheetml/2006/main" count="143" uniqueCount="99">
  <si>
    <r>
      <rPr>
        <b/>
        <vertAlign val="superscript"/>
        <sz val="11"/>
        <rFont val="Candara"/>
        <family val="2"/>
      </rPr>
      <t xml:space="preserve">Totale                 </t>
    </r>
    <r>
      <rPr>
        <sz val="11"/>
        <rFont val="Candara"/>
        <family val="2"/>
      </rPr>
      <t>€ 23,540.13</t>
    </r>
  </si>
  <si>
    <t>1 MOFFA Giuseppina nata a TROIA (FG) il 25/06/1958 MFFGPP58H65L447C* (1) Proprieta' in regime di comunione dei beni
2 TRIVISANO Vincenzo nato a TROIA (FG) il 01/05/1956 TRVVCN56E01L447T* (1) Proprieta' in regime di comunione dei beni</t>
  </si>
  <si>
    <t>COMUNE DI CELLE DI SAN VITO Foglio 12</t>
  </si>
  <si>
    <t>1 MAFFIA Chiara nata a NAPOLI (NA) il 01/11/1976 MFFCHR76S41F839D* (1) Proprieta' 1/3
2 MAFFIA Pasquale nato a NAPOLI (NA) il 06/05/1971 MFFPQL71E06F839C* (1) Proprieta' 1/3
3 ANSANELLI Clorinda nata a SACCO (SA) il 09/12/1944 NSNCRN44T49H654N* (1) Proprieta' 1/3</t>
  </si>
  <si>
    <t>1 POMPA Maria nata a CASTELLUCCIO VALMAGGIORE (FG) il 30/12/1936 PMPMRA36T70C202H* (1) Proprieta' 1/1</t>
  </si>
  <si>
    <t>1 POMPA Domenico nato a CASTELLUCCIO VALMAGGIORE (FG) il 12/07/1941 PMPDNC41L12C202X* (20) Livellario
2 SEMINARIO DIOCESANO DI TROIA</t>
  </si>
  <si>
    <t>Piano Particellare di Esproprio del Diritto di Proprietà / Servitù di Strade ‐ Cavidotti ‐ Aerea / Occupazione temporanea</t>
  </si>
  <si>
    <t>Numero in Elenco</t>
  </si>
  <si>
    <t>Dati catastali</t>
  </si>
  <si>
    <t>Ditta Proprietaria</t>
  </si>
  <si>
    <t>Servitù di strade e cavidotti</t>
  </si>
  <si>
    <t>Esproprio del diritto di Proprietà</t>
  </si>
  <si>
    <t>Occupazione temporanea</t>
  </si>
  <si>
    <t>Servitù aerea</t>
  </si>
  <si>
    <t>V.E.M. €/mq</t>
  </si>
  <si>
    <t>Servitù di Strade e cavidotti</t>
  </si>
  <si>
    <t>Occupazione Temporanea</t>
  </si>
  <si>
    <t>Servitù Aerea</t>
  </si>
  <si>
    <t>Totale Indennità       €</t>
  </si>
  <si>
    <t>Parti‐cella</t>
  </si>
  <si>
    <t>Qualità</t>
  </si>
  <si>
    <t>Classe</t>
  </si>
  <si>
    <t>Superficie</t>
  </si>
  <si>
    <t>Nome / Denominazione come da visure catastali</t>
  </si>
  <si>
    <t>(V.E.M.) Servitù di Strade e Cavidotti  €/mq</t>
  </si>
  <si>
    <t>Indennità per servitù di Strade e Cavidotti €</t>
  </si>
  <si>
    <t>(V.E.M.) Esproprio della proprietà                 €/mq</t>
  </si>
  <si>
    <t>Indennità per l'esproprio della proprietà  €</t>
  </si>
  <si>
    <t>(V.E.M.) Occupazione Temporanea per 24 mesi</t>
  </si>
  <si>
    <t>Indennità per occupazione temporanea per 24 mesi  €</t>
  </si>
  <si>
    <t>(V.E.M.) Esproprio del diritto di Superficie per 29 anni  €/mq</t>
  </si>
  <si>
    <t>Indennità per servitù aerea  €</t>
  </si>
  <si>
    <t>ha</t>
  </si>
  <si>
    <t>are</t>
  </si>
  <si>
    <t>ca</t>
  </si>
  <si>
    <t>mq</t>
  </si>
  <si>
    <t>COMUNE DI ORSARA DI PUGLIA Foglio 1</t>
  </si>
  <si>
    <t>SEMINATIVO</t>
  </si>
  <si>
    <t>COMUNE DI ORSARA DI PUGLIA Foglio 6</t>
  </si>
  <si>
    <t>MELCHIORRE Rocco nato a FOGGIA il 23/06/1974 MLCRCC74H23D643E* (1) Proprieta` per 1/1</t>
  </si>
  <si>
    <t>COMUNE DI CELLE DI SAN VITO Foglio 11</t>
  </si>
  <si>
    <t>COMUNE DI TROIA Foglio 8</t>
  </si>
  <si>
    <t>PIANO PARTICELLARE DI ESPROPRIO</t>
  </si>
  <si>
    <t>Committente: MARGHERITA Srl</t>
  </si>
  <si>
    <t>Il tutto come meglio esplicato di seguito.</t>
  </si>
  <si>
    <t>QUALITA'</t>
  </si>
  <si>
    <t>Seminativo</t>
  </si>
  <si>
    <t>La stima deve essere riportata all'attualità per cui applicando una adeguata rivalutazione, si può asserire che tale valore può essere determinato nella misura massima in:</t>
  </si>
  <si>
    <t>Valore di Mercato per le aree da Espropriare</t>
  </si>
  <si>
    <t>VALORE [€/Ha]</t>
  </si>
  <si>
    <t>VALORE [€/mq]</t>
  </si>
  <si>
    <t>Valore di Servitù per Cavidotti, Viabilità di Passaggio e Servitù Aerea</t>
  </si>
  <si>
    <t>Valore di Occupazione Temporanea</t>
  </si>
  <si>
    <r>
      <rPr>
        <sz val="11"/>
        <rFont val="Candara"/>
        <family val="2"/>
      </rPr>
      <t>NICOLO` Donato nato a ORSARA DI PUGLIA il 08/05/1951 NCLDNT51E08G125B* (1) Proprieta`
per 1/1</t>
    </r>
  </si>
  <si>
    <r>
      <rPr>
        <sz val="11"/>
        <rFont val="Candara"/>
        <family val="2"/>
      </rPr>
      <t>1 COMUNE DI ORSARA DI PUGLIA con sede in ORSARA DI PUGLIA 80002200717* (4) Diritto del
concedente per 1/1
2 FERRARA Michele nato a ORSARA DI PUGLIA il 11/10/1958 FRRMHL58R11G125Z* (5) Enfiteusi per 1/1 bene personale</t>
    </r>
  </si>
  <si>
    <r>
      <rPr>
        <sz val="11"/>
        <rFont val="Candara"/>
        <family val="2"/>
      </rPr>
      <t>1 COMUNE DI ORSARA DI PUGLIA (4) Diritto del
concedente
2 FRISOLI Lucia nata a ORSARA DI PUGLIA il 14/10/1922 Livellario</t>
    </r>
  </si>
  <si>
    <r>
      <rPr>
        <sz val="11"/>
        <rFont val="Candara"/>
        <family val="2"/>
      </rPr>
      <t>1 FERRARA Rocchina nata a ORSARA DI PUGLIA il 29/02/1964 FRRRCH64B69G125E* (1) Proprieta` in regime di comunione dei beni
2 NARDUCCI Mario Giovanni nato a ORSARA DI PUGLIA il 05/03/1957 NRDMGV57C05G125V* (1)
Proprieta` in regime di comunione dei beni</t>
    </r>
  </si>
  <si>
    <r>
      <rPr>
        <sz val="11"/>
        <rFont val="Candara"/>
        <family val="2"/>
      </rPr>
      <t>1 COMUNE DI ORSARA DI PUGLIA (4) Diritto del
concedente
2 COTOIA Alfonsina nata a ORSARA DI PUGLIA il 30/09/1939 CTOLNS39P70G125C* Livellario per 1/3
3 COTOIA Antonio nato a ORSARA DI PUGLIA il 30/09/1942 CTONTN42P30G125K* Livellario per 1/3
4 COTOIA Leonardo nato a ORSARA DI PUGLIA il
24/05/1946 CTOLRD46E24G125J* Livellario per 1/3</t>
    </r>
  </si>
  <si>
    <r>
      <rPr>
        <sz val="11"/>
        <rFont val="Candara"/>
        <family val="2"/>
      </rPr>
      <t>1 COMUNE DI ORSARA DI PUGLIA (4) Diritto del
concedente
2 MELCHIORRE Antonietta nata a ORSARA DI PUGLIA il 23/01/1928 Livellario per 1/3
3 MELCHIORRE Concetta nata a ORSARA DI PUGLIA il 10/02/1930 MLCCCT30B50G125Q*
Livellario per 1/3
4 MELCHIORRE Michelina nata a ORSARA DI PUGLIA il 27/09/1932 MLCMHL32P67G125A*
Livellario per 1/3</t>
    </r>
  </si>
  <si>
    <r>
      <rPr>
        <sz val="11"/>
        <rFont val="Candara"/>
        <family val="2"/>
      </rPr>
      <t>VARRASO Rocchina nata a ORSARA DI PUGLIA il 03/05/1950 VRRRCH50E43G125O* (1) Proprieta`
per 1/1</t>
    </r>
  </si>
  <si>
    <r>
      <rPr>
        <sz val="11"/>
        <rFont val="Candara"/>
        <family val="2"/>
      </rPr>
      <t>1 COMUNE DI ORSARA DI PUGLIA (4) Diritto del
concedente
2 NARDUCCI Donato nato a ORSARA DI PUGLIA
il 11/10/1953 NRDDNT53R11G125C* Livellario</t>
    </r>
  </si>
  <si>
    <r>
      <rPr>
        <sz val="11"/>
        <rFont val="Candara"/>
        <family val="2"/>
      </rPr>
      <t>NARDUCCI Donato nato a ORSARA DI PUGLIA il
11/10/1953 NRDDNT53R11G125C* (1) Proprieta` per 1000/1000</t>
    </r>
  </si>
  <si>
    <r>
      <rPr>
        <sz val="11"/>
        <rFont val="Candara"/>
        <family val="2"/>
      </rPr>
      <t>1 COMUNE DI ORSARA DI P. CON SEDE IN ORSARA DI P. con sede in ORSARA DI PUGLIA
00000000018 (4) Diritto del concedente per 1/1 2 NICOLO` Amedeo nato a ORSARA DI PUGLIA il 27/11/1937 NCLMDA37S27G125H* (10) Oneri per
4/12 LIVELLARIO
3 NICOLO` Angelina nata in AUSTRALIA il 20/11/1960 NCLNLN60S60Z700D* (10) Oneri per
1/12 LIVELLARIO
4 NICOLO` Antonio nato in AUSTRALIA il 17/01/1964 NCLNTN64A17Z700R* (10) Oneri per
1/12 LIVELLARIO
5 NICOLO` Donato nato a FOGGIA il 11/04/1957 NCLDNT57D11D643V* (10) Oneri per 1/12 LIVELLARIO
6 NICOLO` Giuseppe nato a ORSARA DI PUGLIA il 01/09/1930 NCLGPP30P01G125D* (10) Oneri per 4/12 LIVELLARIO
7 NICOLO` Stella nata in AUSTRALIA il 28/06/1967 NCLSLL67H68Z700K* (10) Oneri per
1/12 LIVELLARIO</t>
    </r>
  </si>
  <si>
    <r>
      <rPr>
        <sz val="11"/>
        <rFont val="Candara"/>
        <family val="2"/>
      </rPr>
      <t>1 COMUNE DI ORSARA DI PUGLIA (4) Diritto del
concedente
2 DEDDA Incoronata;FU NICOLA nata a ORSARA DI PUGLIA il 29/04/1916 Livellario in parte
3 FERRARA Pasquale;DI PASQUALE nato a ORSARA DI PUGLIA il 12/02/1911
FRRPQL11B12G125U* Livellario in parte</t>
    </r>
  </si>
  <si>
    <r>
      <rPr>
        <sz val="11"/>
        <rFont val="Candara"/>
        <family val="2"/>
      </rPr>
      <t>1 ANTONICIELLO Donata;FILOMENA nata a ORSARA DI PUGLIA il 13/02/1938 Livellario
2 COMUNE DI ORSARA DI PUGLIA (4) Diritto del
concedente</t>
    </r>
  </si>
  <si>
    <r>
      <rPr>
        <sz val="11"/>
        <rFont val="Candara"/>
        <family val="2"/>
      </rPr>
      <t>AQUILINO Rocco nato a ORSARA DI PUGLIA il
03/06/1949 QLNRCC49H03G125U* (1) Proprieta` per 1/1</t>
    </r>
  </si>
  <si>
    <r>
      <rPr>
        <sz val="11"/>
        <rFont val="Candara"/>
        <family val="2"/>
      </rPr>
      <t>PIGNATIELLO Lucia nata a ORSARA DI PUGLIA il 16/02/1949 PGNLCU49B56G125U* (1) Proprieta`
per 1/1</t>
    </r>
  </si>
  <si>
    <r>
      <rPr>
        <sz val="11"/>
        <rFont val="Candara"/>
        <family val="2"/>
      </rPr>
      <t>FATIBENE Germana nata a ORSARA DI PUGLIA il
16/10/1973 FTBGMN73R56G125I* (1) Proprieta` per 1/1 bene personale</t>
    </r>
  </si>
  <si>
    <r>
      <rPr>
        <sz val="11"/>
        <rFont val="Candara"/>
        <family val="2"/>
      </rPr>
      <t>PIGNATIELLO Maria;LUCIA nata a ORSARA DI
PUGLIA il 05/12/1922 (1) Proprieta` per 1000/1000</t>
    </r>
  </si>
  <si>
    <r>
      <rPr>
        <sz val="11"/>
        <rFont val="Candara"/>
        <family val="2"/>
      </rPr>
      <t>1 COMUNE DI ORSARA DI PUGLIA (4) Diritto del
concedente
2 FRISOLI Rocchina nata a ORSARA DI PUGLIA il 09/10/1930 Livellario</t>
    </r>
  </si>
  <si>
    <r>
      <rPr>
        <sz val="11"/>
        <rFont val="Candara"/>
        <family val="2"/>
      </rPr>
      <t>1 CERICOLA Rosina nata a ORSARA DI PUGLIA il 10/09/1916 CRCRSN16P50G125B* (8) Usufrutto
per 1/3
2 MAFFIA Antonio nato a ORSARA DI PUGLIA il 22/02/1946 MFFNTN46B22G125P* (1) Proprieta` per 1/6
3 MAFFIA Leonardo nato a ORSARA DI PUGLIA il 03/01/1949 MFFLRD49A03G125B* (1) Proprieta` per 1/6
4 MAFFIA Luciano nato a ORSARA DI PUGLIA il 05/06/1958 MFFLCN58H05G125H* (1) Proprieta` per 1/6
5 MAFFIA Michelarcangelo nato a ORSARA DI PUGLIA il 29/04/1943 MFFMHL43D29G125J* (1)
Proprieta` per 1/6
6 MAFFIA Pietro;PAOLO nato a ORSARA DI PUGLIA il 18/12/1954 MFFPRP54T18G125Q* (1)
Proprieta` per 1/6
7 MAFFIA Rocchina nata a ORSARA DI PUGLIA il 22/09/1951 MFFRCH51P62G125K* (1) Proprieta` per 1/6</t>
    </r>
  </si>
  <si>
    <r>
      <rPr>
        <sz val="11"/>
        <rFont val="Candara"/>
        <family val="2"/>
      </rPr>
      <t>1 CAMPANARO Lucia nata a TROIA il 22/10/1940 CMPLCU40R62L447V* (1) Proprieta` per 1/2
2 CORNACCHIA Leonardo nato a SAN GIORGIO LA MOLARA il 19/04/1941 CRNLRD41D19H898B*
(1) Proprieta` per 1/2</t>
    </r>
  </si>
  <si>
    <r>
      <rPr>
        <sz val="11"/>
        <rFont val="Candara"/>
        <family val="2"/>
      </rPr>
      <t>1 CAMPANARO Maria nata a CASTELLUCCIO VALMAGGIORE il 22/11/1936
CMPMRA36S62C202K* Livellario per 1/10
2 CAMPANARO Rocchina nata a CASTELLUCCIO VALMAGGIORE il 28/09/1939
CMPRCH39P68C202B* Livellario per 1/10
3 POMPA Maria Carmine nata a CASTELLUCCIO VALMAGGIORE il 01/07/1912
PMPMCR12L41C202W* Livellario per 8/10
4 POMPA Maria Carmine nata a CASTELLUCCIO VALMAGGIORE il 01/07/1912
PMPMCR12L41C202W* Usufruttuario parziale di livello
5 SEMINARIO DIOCESANO DI TROIA (4) Diritto
del concedente</t>
    </r>
  </si>
  <si>
    <r>
      <rPr>
        <sz val="11"/>
        <rFont val="Candara"/>
        <family val="2"/>
      </rPr>
      <t>1 POMPA Mario nato a FOGGIA il 08/07/1970 PMPMRA70L08D643D (5) Enfiteusi per 1/1 bene personale
2 SEMINARIO DIOCESANO DI TROIA con sede in
TROIA 00000000018 (4) Diritto del concedente per 1/1</t>
    </r>
  </si>
  <si>
    <r>
      <rPr>
        <sz val="11"/>
        <rFont val="Candara"/>
        <family val="2"/>
      </rPr>
      <t>TANGI Urbano Lauro nato a TROIA il 04/03/1954
(1) Proprieta` per 1000/1000</t>
    </r>
  </si>
  <si>
    <r>
      <rPr>
        <b/>
        <sz val="12"/>
        <color rgb="FF006FC0"/>
        <rFont val="Candara"/>
        <family val="2"/>
      </rPr>
      <t>RELAZIONE DI CALCOLO DELLE INDENNITA’</t>
    </r>
  </si>
  <si>
    <r>
      <rPr>
        <b/>
        <sz val="12"/>
        <rFont val="Candara"/>
        <family val="2"/>
      </rPr>
      <t>Progetto per la realizzazione di 1 aerogeneratore da 2 MW da installare nel Comune di
ORSARA DI PUGLIA (FG) in località MASSERIA DEL MEDICO</t>
    </r>
  </si>
  <si>
    <r>
      <rPr>
        <b/>
        <sz val="12"/>
        <color rgb="FF006FC0"/>
        <rFont val="Candara"/>
        <family val="2"/>
      </rPr>
      <t>Codice pratica 2019/00057/VIA/PAUR</t>
    </r>
  </si>
  <si>
    <r>
      <rPr>
        <b/>
        <sz val="12"/>
        <color rgb="FFFFFFFF"/>
        <rFont val="Candara"/>
        <family val="2"/>
      </rPr>
      <t>PREMESSA</t>
    </r>
  </si>
  <si>
    <r>
      <rPr>
        <sz val="10"/>
        <rFont val="Candara"/>
        <family val="2"/>
      </rPr>
      <t xml:space="preserve">La Società MARGHERITA Srl intende realizzare un impianto eolico composto da 1 aerogeneratore da 2 MW da installare nel comune di ORSARA DI PUGLIA (FG) in località MASSERIA DEL MEDICO.
</t>
    </r>
    <r>
      <rPr>
        <b/>
        <sz val="10"/>
        <rFont val="Candara"/>
        <family val="2"/>
      </rPr>
      <t>La presente relazione è stata redatta in ottemperanza a quanto richiesto nella nota del 19/01/2021 dalla
“SEZIONE LAVORI PUBBLICI – GESTIONE OPERE PUBBLICHE – UFFICIO PER LE ESPROPRIAZIONI”
della Regione Puglia</t>
    </r>
    <r>
      <rPr>
        <sz val="10"/>
        <rFont val="Candara"/>
        <family val="2"/>
      </rPr>
      <t>.</t>
    </r>
  </si>
  <si>
    <r>
      <rPr>
        <sz val="10"/>
        <rFont val="Candara"/>
        <family val="2"/>
      </rPr>
      <t>La  seguente  relazione  espone  i  criteri  adottati  per  accertare  il  Valore  Economico  di  Mercato  (d'ora  innanzi
V.E.M.),  dei  terreni  inseriti  nel  piano  particellare  di  esproprio  allegato,  e  ubicati  nell'agro  del  comune  di ORSARA  DI  PUGLIA.  La  Società  MARGHERITA  Srl  intende  acquisire  le  aree  necessarie  apponendovi  i seguenti vincoli:
     vincolo di servitù per la realizzazione di cavidotti e di viabilità di passaggio;
     vincolo temporaneo per l'occupazione d'urgenza;
     esproprio di piccole porzioni di terreno.</t>
    </r>
  </si>
  <si>
    <r>
      <rPr>
        <b/>
        <sz val="12"/>
        <color rgb="FFFFFFFF"/>
        <rFont val="Candara"/>
        <family val="2"/>
      </rPr>
      <t>CRITERI DI VALUTAZIONE</t>
    </r>
  </si>
  <si>
    <r>
      <rPr>
        <sz val="10"/>
        <rFont val="Candara"/>
        <family val="2"/>
      </rPr>
      <t>La determinazione del probabile valore di mercato degli immobili in questione viene effettuata con procedimento sintetico comparativo.
Il criterio della stima per comparazione si basa essenzialmente sulle seguenti fasi:
     rilevamento di valori di mercato di beni simili al bene in oggetto di stima;
     individuazione delle variabili che influenzano il valore di mercato;
     stima dell'influenza delle variabili sul valore di mercato;
     determinazione del valore di stima.</t>
    </r>
  </si>
  <si>
    <r>
      <rPr>
        <sz val="10"/>
        <rFont val="Candara"/>
        <family val="2"/>
      </rPr>
      <t>Sono state fatte pertanto delle indagini di mercato; nell'ambito del territorio interessato, intese a reperire i prezzi
che  normalmente  vengono  praticati  nelle  libere  contrattazioni  di  compravendita  di  terreni  con  caratteristiche simili a quelli da valutare.
Sono  stati consultati agenti immobiliari,  imprese  edili,  l'osservatorio  del mercato  Immobiliare  dell'Agenzia  del Territorio e le pubblicazioni dei valori agricoli medi.
Le valutazioni di seguito riportate tengono conto soprattutto di transazioni eseguite nell'area oggetto di studio, tali  riferimenti  sono  ripetutamente  confermati  da  informazioni  assunte  direttamente  presso  aziende  agricole locali,  comparandole  con  l'aspetto  più  tecnico  costituito  dalla  peculiarità  dei  terreni  interessati  che  sono
appresso sintetizzate.</t>
    </r>
  </si>
  <si>
    <r>
      <rPr>
        <sz val="10"/>
        <rFont val="Candara"/>
        <family val="2"/>
      </rPr>
      <t xml:space="preserve">1.    </t>
    </r>
    <r>
      <rPr>
        <u/>
        <sz val="10"/>
        <rFont val="Candara"/>
        <family val="2"/>
      </rPr>
      <t>Potenzialità irrigua</t>
    </r>
    <r>
      <rPr>
        <sz val="10"/>
        <rFont val="Candara"/>
        <family val="2"/>
      </rPr>
      <t xml:space="preserve">:
I  terreni  non  hanno  potenzialità  irrigua  in  quanto  non  risultano  serviti  da  condotte  consortili  dirette all'irrigazione dei terreni;
2.    </t>
    </r>
    <r>
      <rPr>
        <u/>
        <sz val="10"/>
        <rFont val="Candara"/>
        <family val="2"/>
      </rPr>
      <t xml:space="preserve">Tipologia di coltivazione:
</t>
    </r>
    <r>
      <rPr>
        <sz val="10"/>
        <rFont val="Candara"/>
        <family val="2"/>
      </rPr>
      <t xml:space="preserve">I  terreni  oggetto  della  presente  stima  sono  inseriti  in  una  fascia  di  territorio  pede-montana,  in  cui  la coltivazione prevalente è quella cerealicola alternata a foraggio;
3.    </t>
    </r>
    <r>
      <rPr>
        <u/>
        <sz val="10"/>
        <rFont val="Candara"/>
        <family val="2"/>
      </rPr>
      <t xml:space="preserve">Caratteristiche agronomiche del terreno:
</t>
    </r>
    <r>
      <rPr>
        <sz val="10"/>
        <rFont val="Candara"/>
        <family val="2"/>
      </rPr>
      <t>Ci  troviamo  in  presenza  di  aree  con  terreni  di  medio  impasto  e  con  caratteristiche  di  fertilità  che rientrano  nella  tipologia  di  queste  aree,  ossia  sottoposti  a  monocoltura  da  decenni,  incentivata  da  contributi della Comunità Economica Europea, in particolare per la coltivazione del grano duro alternata al foraggio e in ridotta parte a oliveti e vigneti.
Nell'area in questione la commissione espropri della Provincia di Foggia (fonte Agenzia delle Entrate, Ufficio del
territorio  di  Foggia),  ha  individuato  il  comune  di  ORSARA  DI  PUGLIA  (FG)  come  appartenenti  alla  regione Agraria n. 1 ed ha fissato i seguenti Valori Agricoli Medi riferiti all'annualità 2016 (V.A.M.):</t>
    </r>
  </si>
  <si>
    <r>
      <rPr>
        <sz val="10"/>
        <rFont val="Candara"/>
        <family val="2"/>
      </rPr>
      <t>Il Valore Economico di Mercato (V.E.M.) si discosta dal valore sopra riportato; per la sua determinazione, oltre alle  informazioni  assunte  presso  operatori  agricoli,  ci  si  è  informati  presso  mercanti  all'ingrosso  di  cereali,
proprietari di aziende agricole, ecc.</t>
    </r>
  </si>
  <si>
    <r>
      <rPr>
        <b/>
        <sz val="10"/>
        <rFont val="Candara"/>
        <family val="2"/>
      </rPr>
      <t xml:space="preserve">DETERMINAZIONE DEL V.E.M.
</t>
    </r>
    <r>
      <rPr>
        <sz val="10"/>
        <rFont val="Candara"/>
        <family val="2"/>
      </rPr>
      <t>Dall'analisi dei dati rilevati e, soprattutto, dalle notizie attinte dai mediatori locali, il valore di mercato dei beni è stimabile al 2016 in:</t>
    </r>
  </si>
  <si>
    <r>
      <rPr>
        <b/>
        <sz val="11"/>
        <rFont val="Candara"/>
        <family val="2"/>
      </rPr>
      <t xml:space="preserve">VALORE [€/Ha]
</t>
    </r>
    <r>
      <rPr>
        <b/>
        <sz val="8"/>
        <rFont val="Candara"/>
        <family val="2"/>
      </rPr>
      <t>al 2016</t>
    </r>
  </si>
  <si>
    <r>
      <rPr>
        <b/>
        <sz val="11"/>
        <rFont val="Candara"/>
        <family val="2"/>
      </rPr>
      <t xml:space="preserve">VALORE [€/Ha]
</t>
    </r>
    <r>
      <rPr>
        <b/>
        <sz val="8"/>
        <rFont val="Candara"/>
        <family val="2"/>
      </rPr>
      <t>al 2020</t>
    </r>
  </si>
  <si>
    <r>
      <rPr>
        <sz val="10"/>
        <rFont val="Candara"/>
        <family val="2"/>
      </rPr>
      <t>Ne consegue che:
     Il valore di mercato per le aree da espropriare è pari al valore di proprietà, pertanto risulta pari a:</t>
    </r>
  </si>
  <si>
    <r>
      <rPr>
        <i/>
        <sz val="10"/>
        <rFont val="Candara"/>
        <family val="2"/>
      </rPr>
      <t>Ad abundantiam</t>
    </r>
    <r>
      <rPr>
        <sz val="10"/>
        <rFont val="Candara"/>
        <family val="2"/>
      </rPr>
      <t xml:space="preserve">, da analisi di mercato locali, nel P.P.E. è stato inserito un valore pari a </t>
    </r>
    <r>
      <rPr>
        <b/>
        <sz val="10"/>
        <rFont val="Candara"/>
        <family val="2"/>
      </rPr>
      <t xml:space="preserve">1,50 </t>
    </r>
    <r>
      <rPr>
        <b/>
        <sz val="10.5"/>
        <rFont val="Candara"/>
        <family val="2"/>
      </rPr>
      <t>€/mq</t>
    </r>
    <r>
      <rPr>
        <sz val="10.5"/>
        <rFont val="Candara"/>
        <family val="2"/>
      </rPr>
      <t>.</t>
    </r>
  </si>
  <si>
    <r>
      <rPr>
        <sz val="10"/>
        <rFont val="Candara"/>
        <family val="2"/>
      </rPr>
      <t>     Il valore di servitù per cavidotti, viabilità di passaggio e servitù aerea per un periodo di trenta anni (1/3
di 99) può essere determinato pari a 1/3 del valore del diritto di proprietà, pertanto è pari a:</t>
    </r>
  </si>
  <si>
    <r>
      <rPr>
        <sz val="10"/>
        <rFont val="Candara"/>
        <family val="2"/>
      </rPr>
      <t xml:space="preserve">Considerando il medesimo </t>
    </r>
    <r>
      <rPr>
        <i/>
        <sz val="10"/>
        <rFont val="Candara"/>
        <family val="2"/>
      </rPr>
      <t xml:space="preserve">modus operandi </t>
    </r>
    <r>
      <rPr>
        <sz val="10"/>
        <rFont val="Candara"/>
        <family val="2"/>
      </rPr>
      <t xml:space="preserve">della determinazione del Valore di Mercato per le aree da Espropriare si considera un valore pari a 1,50 €/mq x 1/3 = </t>
    </r>
    <r>
      <rPr>
        <b/>
        <sz val="10"/>
        <rFont val="Candara"/>
        <family val="2"/>
      </rPr>
      <t xml:space="preserve">0,50 €/mq
</t>
    </r>
    <r>
      <rPr>
        <sz val="10"/>
        <rFont val="Candara"/>
        <family val="2"/>
      </rPr>
      <t>     Il valore di occupazione temporanea risulta quindi pari a 1/12 per anno del valore di mercato; si ottiene quindi:</t>
    </r>
  </si>
  <si>
    <r>
      <rPr>
        <sz val="10"/>
        <rFont val="Candara"/>
        <family val="2"/>
      </rPr>
      <t xml:space="preserve">Considerando il medesimo </t>
    </r>
    <r>
      <rPr>
        <i/>
        <sz val="10"/>
        <rFont val="Candara"/>
        <family val="2"/>
      </rPr>
      <t xml:space="preserve">modus operandi </t>
    </r>
    <r>
      <rPr>
        <sz val="10"/>
        <rFont val="Candara"/>
        <family val="2"/>
      </rPr>
      <t xml:space="preserve">della determinazione del Valore di Mercato per le aree da Espropriare si considera, </t>
    </r>
    <r>
      <rPr>
        <i/>
        <sz val="10"/>
        <rFont val="Candara"/>
        <family val="2"/>
      </rPr>
      <t>ad abundantiam</t>
    </r>
    <r>
      <rPr>
        <sz val="10"/>
        <rFont val="Candara"/>
        <family val="2"/>
      </rPr>
      <t xml:space="preserve">, un valore pari a = </t>
    </r>
    <r>
      <rPr>
        <b/>
        <sz val="10"/>
        <rFont val="Candara"/>
        <family val="2"/>
      </rPr>
      <t>0,25 €/mq</t>
    </r>
  </si>
  <si>
    <r>
      <rPr>
        <sz val="10"/>
        <rFont val="Candara"/>
        <family val="2"/>
      </rPr>
      <t>La stima degli indennizzi delle aree d'interesse riportate nell'elaborato "Piano particellare di esproprio - Elenco", è stata calcolata con il valore venale che si considera coincidente con il valore economico di mercato.
Il Tecnico Ing. Luca Carosielli</t>
    </r>
  </si>
  <si>
    <r>
      <rPr>
        <b/>
        <sz val="13"/>
        <rFont val="Candara"/>
        <family val="2"/>
      </rPr>
      <t xml:space="preserve">DICHIARAZIONE DEL PROGETTISTA
</t>
    </r>
    <r>
      <rPr>
        <sz val="12"/>
        <rFont val="Candara"/>
        <family val="2"/>
      </rPr>
      <t xml:space="preserve">Il sottoscritto Ing. Luca Carosielli nato a Bari il 21/12/82 con studio professionale in Foggia alla  Via  Napoli  6b,  codice  fiscale  CRSLCU82T21A662D,  iscritto  all’Ordine  degli  Ingegneri della Provincia di Foggia al n. 2636 sez. A, in qualità di progettista del parco eolico, codice pratica 2019/00057/VIA/PAUR proposto dalla società Margherita srl, come da Richiesta del 19/1/21 da parte della “SEZIONE LAVORI PUBBLICI – GESTIONE OPERE PUBBLICHE –
UFFICIO PER LE ESPROPRIAZIONI” della Regione Puglia
</t>
    </r>
    <r>
      <rPr>
        <b/>
        <sz val="12"/>
        <rFont val="Candara"/>
        <family val="2"/>
      </rPr>
      <t xml:space="preserve">DICHIARA
</t>
    </r>
    <r>
      <rPr>
        <sz val="12"/>
        <rFont val="Candara"/>
        <family val="2"/>
      </rPr>
      <t xml:space="preserve">Che   le   superficie   per   le   quali   è   richiesto   l’esproprio   e/o   asservimento   sono   limitate all’estensione strettamente indispensabile ai fini delle funzionalità delle opere e del rispetto delle normative di tutela, con esclusione delle superficie per le quali le esigenze manutentive possano essere soddisfatte con semplici servitù di passaggio.
Foggia lì 20/1/21
</t>
    </r>
    <r>
      <rPr>
        <sz val="11"/>
        <rFont val="Candara"/>
        <family val="2"/>
      </rPr>
      <t>Il Tecnico Ing. Luca Carosielli</t>
    </r>
  </si>
  <si>
    <t>1 BUFFO Concetta nata a FOGGIA (FG) il 04/06/1972 BFFCCT72H44D643S* (5) Enfiteusi 1/1 in regime di separazione dei beni
2 COMUNE DI ORSARA DI PUGLIA Sede in ORSARA DI PUGLIA (FG) 00000000018* (4) Diritto del concedente 1/1</t>
  </si>
  <si>
    <t>1 AQUILINO Rocco nato a ORSARA DI PUGLIA (FG) il 03/06/1949 QLNRCC49H03G125U* (1) Proprieta' 1/1</t>
  </si>
  <si>
    <t>COMUNE DI CASTELLUCCIO VALMAGGIORE Foglio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</si>
</sst>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0"/>
  </numFmts>
  <fonts count="23" x14ac:knownFonts="1">
    <font>
      <sz val="10"/>
      <color rgb="FF000000"/>
      <name val="Times New Roman"/>
      <charset val="204"/>
    </font>
    <font>
      <sz val="11"/>
      <color rgb="FF000000"/>
      <name val="Candara"/>
      <family val="2"/>
    </font>
    <font>
      <b/>
      <sz val="14"/>
      <name val="Candara"/>
      <family val="2"/>
    </font>
    <font>
      <b/>
      <sz val="11"/>
      <name val="Candara"/>
      <family val="2"/>
    </font>
    <font>
      <b/>
      <sz val="12"/>
      <name val="Candara"/>
      <family val="2"/>
    </font>
    <font>
      <sz val="11"/>
      <name val="Candara"/>
      <family val="2"/>
    </font>
    <font>
      <b/>
      <vertAlign val="superscript"/>
      <sz val="11"/>
      <name val="Candara"/>
      <family val="2"/>
    </font>
    <font>
      <sz val="10"/>
      <color rgb="FF000000"/>
      <name val="Times New Roman"/>
      <charset val="204"/>
    </font>
    <font>
      <sz val="8"/>
      <name val="Times New Roman"/>
      <charset val="204"/>
    </font>
    <font>
      <sz val="10"/>
      <color rgb="FF000000"/>
      <name val="Candara"/>
      <family val="2"/>
    </font>
    <font>
      <b/>
      <sz val="13"/>
      <name val="Candara"/>
      <family val="2"/>
    </font>
    <font>
      <b/>
      <sz val="12"/>
      <color rgb="FF006FC0"/>
      <name val="Candara"/>
      <family val="2"/>
    </font>
    <font>
      <b/>
      <sz val="12"/>
      <color rgb="FFFFFFFF"/>
      <name val="Candara"/>
      <family val="2"/>
    </font>
    <font>
      <sz val="10"/>
      <name val="Candara"/>
      <family val="2"/>
    </font>
    <font>
      <b/>
      <sz val="10"/>
      <name val="Candara"/>
      <family val="2"/>
    </font>
    <font>
      <u/>
      <sz val="10"/>
      <name val="Candara"/>
      <family val="2"/>
    </font>
    <font>
      <b/>
      <sz val="8"/>
      <name val="Candara"/>
      <family val="2"/>
    </font>
    <font>
      <b/>
      <sz val="10.5"/>
      <name val="Candara"/>
      <family val="2"/>
    </font>
    <font>
      <sz val="10.5"/>
      <name val="Candara"/>
      <family val="2"/>
    </font>
    <font>
      <sz val="10.5"/>
      <color rgb="FF000000"/>
      <name val="Candara"/>
      <family val="2"/>
    </font>
    <font>
      <i/>
      <sz val="10"/>
      <name val="Candara"/>
      <family val="2"/>
    </font>
    <font>
      <b/>
      <sz val="11.5"/>
      <name val="Candara"/>
      <family val="2"/>
    </font>
    <font>
      <sz val="12"/>
      <name val="Candara"/>
      <family val="2"/>
    </font>
  </fonts>
  <fills count="8">
    <fill>
      <patternFill patternType="none"/>
    </fill>
    <fill>
      <patternFill patternType="gray125"/>
    </fill>
    <fill>
      <patternFill patternType="solid">
        <fgColor rgb="FFE6B8B7"/>
      </patternFill>
    </fill>
    <fill>
      <patternFill patternType="solid">
        <fgColor rgb="FFD8E4BC"/>
      </patternFill>
    </fill>
    <fill>
      <patternFill patternType="solid">
        <fgColor rgb="FFFCD5B4"/>
      </patternFill>
    </fill>
    <fill>
      <patternFill patternType="solid">
        <fgColor rgb="FFB7DEE8"/>
      </patternFill>
    </fill>
    <fill>
      <patternFill patternType="solid">
        <fgColor rgb="FFD9D9D9"/>
      </patternFill>
    </fill>
    <fill>
      <patternFill patternType="solid">
        <fgColor rgb="FF2D529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s>
  <cellStyleXfs count="2">
    <xf numFmtId="0" fontId="0" fillId="0" borderId="0"/>
    <xf numFmtId="44" fontId="7" fillId="0" borderId="0" applyFont="0" applyFill="0" applyBorder="0" applyAlignment="0" applyProtection="0"/>
  </cellStyleXfs>
  <cellXfs count="159">
    <xf numFmtId="0" fontId="0" fillId="0" borderId="0" xfId="0" applyAlignment="1">
      <alignment horizontal="left" vertical="top"/>
    </xf>
    <xf numFmtId="1" fontId="1" fillId="0" borderId="1" xfId="0" applyNumberFormat="1" applyFont="1" applyBorder="1" applyAlignment="1">
      <alignment horizontal="center" vertical="center" shrinkToFit="1"/>
    </xf>
    <xf numFmtId="0" fontId="3" fillId="0" borderId="1" xfId="0" applyFont="1" applyBorder="1" applyAlignment="1">
      <alignment horizontal="center" vertical="center" textRotation="90"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4" fontId="5" fillId="2" borderId="1" xfId="1" applyFont="1" applyFill="1" applyBorder="1" applyAlignment="1">
      <alignment horizontal="center" vertical="center" wrapText="1"/>
    </xf>
    <xf numFmtId="0" fontId="5" fillId="3" borderId="1" xfId="0" applyFont="1" applyFill="1" applyBorder="1" applyAlignment="1">
      <alignment horizontal="center" vertical="center" wrapText="1"/>
    </xf>
    <xf numFmtId="44" fontId="5" fillId="3" borderId="1" xfId="1" applyFont="1" applyFill="1" applyBorder="1" applyAlignment="1">
      <alignment horizontal="center" vertical="center" wrapText="1"/>
    </xf>
    <xf numFmtId="44" fontId="5" fillId="4" borderId="1" xfId="1" applyFont="1" applyFill="1" applyBorder="1" applyAlignment="1">
      <alignment horizontal="center" vertical="center" wrapText="1"/>
    </xf>
    <xf numFmtId="0" fontId="5" fillId="5" borderId="1" xfId="0" applyFont="1" applyFill="1" applyBorder="1" applyAlignment="1">
      <alignment horizontal="center" vertical="center" wrapText="1"/>
    </xf>
    <xf numFmtId="44" fontId="5" fillId="5" borderId="1" xfId="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44" fontId="5" fillId="0" borderId="1" xfId="1" applyFont="1" applyBorder="1" applyAlignment="1">
      <alignment horizontal="center" vertical="center" wrapText="1"/>
    </xf>
    <xf numFmtId="0" fontId="3"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2" fontId="9" fillId="5"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44" fontId="9" fillId="0" borderId="0" xfId="0" applyNumberFormat="1" applyFont="1" applyAlignment="1">
      <alignment horizontal="center" vertical="center"/>
    </xf>
    <xf numFmtId="0" fontId="3" fillId="6" borderId="4" xfId="0" applyFont="1" applyFill="1" applyBorder="1" applyAlignment="1">
      <alignment horizontal="center" vertical="center" wrapText="1"/>
    </xf>
    <xf numFmtId="44" fontId="9" fillId="0" borderId="0" xfId="1"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5" xfId="0" applyFont="1" applyBorder="1" applyAlignment="1">
      <alignment horizontal="center" vertical="center" textRotation="90" wrapText="1"/>
    </xf>
    <xf numFmtId="0" fontId="3" fillId="0" borderId="6"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8" xfId="0" applyFont="1" applyBorder="1" applyAlignment="1">
      <alignment horizontal="center" vertical="center" textRotation="90" wrapText="1"/>
    </xf>
    <xf numFmtId="0" fontId="3" fillId="0" borderId="9" xfId="0" applyFont="1" applyBorder="1" applyAlignment="1">
      <alignment horizontal="center" vertical="center" textRotation="90" wrapText="1"/>
    </xf>
    <xf numFmtId="0" fontId="3" fillId="0" borderId="10" xfId="0" applyFont="1" applyBorder="1" applyAlignment="1">
      <alignment horizontal="center" vertical="center" textRotation="90" wrapText="1"/>
    </xf>
    <xf numFmtId="0" fontId="3" fillId="2" borderId="11" xfId="0" applyFont="1" applyFill="1" applyBorder="1" applyAlignment="1">
      <alignment horizontal="center" vertical="center" textRotation="90" wrapText="1"/>
    </xf>
    <xf numFmtId="0" fontId="3" fillId="2" borderId="12" xfId="0" applyFont="1" applyFill="1" applyBorder="1" applyAlignment="1">
      <alignment horizontal="center" vertical="center" textRotation="90" wrapText="1"/>
    </xf>
    <xf numFmtId="0" fontId="3" fillId="3" borderId="5" xfId="0" applyFont="1" applyFill="1" applyBorder="1" applyAlignment="1">
      <alignment horizontal="center" vertical="center" textRotation="90" wrapText="1"/>
    </xf>
    <xf numFmtId="0" fontId="3" fillId="3" borderId="13" xfId="0" applyFont="1" applyFill="1" applyBorder="1" applyAlignment="1">
      <alignment horizontal="center" vertical="center" textRotation="90" wrapText="1"/>
    </xf>
    <xf numFmtId="0" fontId="3" fillId="3" borderId="6" xfId="0" applyFont="1" applyFill="1" applyBorder="1" applyAlignment="1">
      <alignment horizontal="center" vertical="center" textRotation="90" wrapText="1"/>
    </xf>
    <xf numFmtId="0" fontId="3" fillId="3" borderId="9" xfId="0" applyFont="1" applyFill="1" applyBorder="1" applyAlignment="1">
      <alignment horizontal="center" vertical="center" textRotation="90" wrapText="1"/>
    </xf>
    <xf numFmtId="0" fontId="3" fillId="3" borderId="14" xfId="0" applyFont="1" applyFill="1" applyBorder="1" applyAlignment="1">
      <alignment horizontal="center" vertical="center" textRotation="90" wrapText="1"/>
    </xf>
    <xf numFmtId="0" fontId="3" fillId="3" borderId="10" xfId="0" applyFont="1" applyFill="1" applyBorder="1" applyAlignment="1">
      <alignment horizontal="center" vertical="center" textRotation="90" wrapText="1"/>
    </xf>
    <xf numFmtId="0" fontId="3" fillId="4" borderId="5" xfId="0" applyFont="1" applyFill="1" applyBorder="1" applyAlignment="1">
      <alignment horizontal="center" vertical="center" textRotation="90" wrapText="1"/>
    </xf>
    <xf numFmtId="0" fontId="3" fillId="4" borderId="13" xfId="0" applyFont="1" applyFill="1" applyBorder="1" applyAlignment="1">
      <alignment horizontal="center" vertical="center" textRotation="90" wrapText="1"/>
    </xf>
    <xf numFmtId="0" fontId="3" fillId="4" borderId="6" xfId="0" applyFont="1" applyFill="1" applyBorder="1" applyAlignment="1">
      <alignment horizontal="center" vertical="center" textRotation="90" wrapText="1"/>
    </xf>
    <xf numFmtId="0" fontId="3" fillId="4" borderId="9" xfId="0" applyFont="1" applyFill="1" applyBorder="1" applyAlignment="1">
      <alignment horizontal="center" vertical="center" textRotation="90" wrapText="1"/>
    </xf>
    <xf numFmtId="0" fontId="3" fillId="4" borderId="14" xfId="0" applyFont="1" applyFill="1" applyBorder="1" applyAlignment="1">
      <alignment horizontal="center" vertical="center" textRotation="90" wrapText="1"/>
    </xf>
    <xf numFmtId="0" fontId="3" fillId="4" borderId="10" xfId="0" applyFont="1" applyFill="1" applyBorder="1" applyAlignment="1">
      <alignment horizontal="center" vertical="center" textRotation="90" wrapText="1"/>
    </xf>
    <xf numFmtId="0" fontId="3" fillId="5" borderId="11" xfId="0" applyFont="1" applyFill="1" applyBorder="1" applyAlignment="1">
      <alignment horizontal="center" vertical="center" textRotation="90" wrapText="1"/>
    </xf>
    <xf numFmtId="0" fontId="3" fillId="5" borderId="12" xfId="0" applyFont="1" applyFill="1" applyBorder="1" applyAlignment="1">
      <alignment horizontal="center" vertical="center" textRotation="90" wrapText="1"/>
    </xf>
    <xf numFmtId="0" fontId="3" fillId="0" borderId="11"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12" xfId="0" applyFont="1" applyBorder="1" applyAlignment="1">
      <alignment horizontal="center" vertical="center" textRotation="90"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44" fontId="2" fillId="0" borderId="11" xfId="1" applyFont="1" applyBorder="1" applyAlignment="1">
      <alignment horizontal="center" vertical="center" textRotation="90" wrapText="1"/>
    </xf>
    <xf numFmtId="44" fontId="2" fillId="0" borderId="15" xfId="1" applyFont="1" applyBorder="1" applyAlignment="1">
      <alignment horizontal="center" vertical="center" textRotation="90" wrapText="1"/>
    </xf>
    <xf numFmtId="44" fontId="2" fillId="0" borderId="12" xfId="1" applyFont="1" applyBorder="1" applyAlignment="1">
      <alignment horizontal="center" vertical="center" textRotation="90"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44" fontId="3" fillId="2" borderId="11" xfId="1" applyFont="1" applyFill="1" applyBorder="1" applyAlignment="1">
      <alignment horizontal="center" vertical="center" textRotation="90" wrapText="1"/>
    </xf>
    <xf numFmtId="44" fontId="3" fillId="2" borderId="12" xfId="1" applyFont="1" applyFill="1" applyBorder="1" applyAlignment="1">
      <alignment horizontal="center" vertical="center" textRotation="90" wrapText="1"/>
    </xf>
    <xf numFmtId="0" fontId="3" fillId="3" borderId="11" xfId="0" applyFont="1" applyFill="1" applyBorder="1" applyAlignment="1">
      <alignment horizontal="center" vertical="center" textRotation="90" wrapText="1"/>
    </xf>
    <xf numFmtId="0" fontId="3" fillId="3" borderId="12" xfId="0" applyFont="1" applyFill="1" applyBorder="1" applyAlignment="1">
      <alignment horizontal="center" vertical="center" textRotation="90" wrapText="1"/>
    </xf>
    <xf numFmtId="44" fontId="3" fillId="3" borderId="11" xfId="1" applyFont="1" applyFill="1" applyBorder="1" applyAlignment="1">
      <alignment horizontal="center" vertical="center" textRotation="90" wrapText="1"/>
    </xf>
    <xf numFmtId="44" fontId="3" fillId="3" borderId="12" xfId="1" applyFont="1" applyFill="1" applyBorder="1" applyAlignment="1">
      <alignment horizontal="center" vertical="center" textRotation="90" wrapText="1"/>
    </xf>
    <xf numFmtId="0" fontId="3" fillId="4" borderId="11" xfId="0" applyFont="1" applyFill="1" applyBorder="1" applyAlignment="1">
      <alignment horizontal="center" vertical="center" textRotation="90" wrapText="1"/>
    </xf>
    <xf numFmtId="0" fontId="3" fillId="4" borderId="12" xfId="0" applyFont="1" applyFill="1" applyBorder="1" applyAlignment="1">
      <alignment horizontal="center" vertical="center" textRotation="90" wrapText="1"/>
    </xf>
    <xf numFmtId="44" fontId="3" fillId="4" borderId="11" xfId="1" applyFont="1" applyFill="1" applyBorder="1" applyAlignment="1">
      <alignment horizontal="center" vertical="center" textRotation="90" wrapText="1"/>
    </xf>
    <xf numFmtId="44" fontId="3" fillId="4" borderId="12" xfId="1" applyFont="1" applyFill="1" applyBorder="1" applyAlignment="1">
      <alignment horizontal="center" vertical="center" textRotation="90" wrapText="1"/>
    </xf>
    <xf numFmtId="44" fontId="3" fillId="5" borderId="11" xfId="1" applyFont="1" applyFill="1" applyBorder="1" applyAlignment="1">
      <alignment horizontal="center" vertical="center" textRotation="90" wrapText="1"/>
    </xf>
    <xf numFmtId="44" fontId="3" fillId="5" borderId="12" xfId="1" applyFont="1" applyFill="1" applyBorder="1" applyAlignment="1">
      <alignment horizontal="center" vertical="center" textRotation="90" wrapText="1"/>
    </xf>
    <xf numFmtId="0" fontId="3" fillId="0" borderId="2"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3"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1" fontId="1" fillId="0" borderId="2" xfId="0" applyNumberFormat="1" applyFont="1" applyBorder="1" applyAlignment="1">
      <alignment horizontal="center" vertical="center" shrinkToFit="1"/>
    </xf>
    <xf numFmtId="1" fontId="1" fillId="0" borderId="4" xfId="0" applyNumberFormat="1" applyFont="1" applyBorder="1" applyAlignment="1">
      <alignment horizontal="center" vertical="center" shrinkToFi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2" fontId="9" fillId="3" borderId="2" xfId="0" applyNumberFormat="1" applyFont="1" applyFill="1" applyBorder="1" applyAlignment="1">
      <alignment horizontal="center" vertical="center" wrapText="1"/>
    </xf>
    <xf numFmtId="2" fontId="9" fillId="3" borderId="3" xfId="0" applyNumberFormat="1" applyFont="1" applyFill="1" applyBorder="1" applyAlignment="1">
      <alignment horizontal="center" vertical="center" wrapText="1"/>
    </xf>
    <xf numFmtId="2" fontId="9" fillId="3" borderId="4" xfId="0" applyNumberFormat="1" applyFont="1" applyFill="1" applyBorder="1" applyAlignment="1">
      <alignment horizontal="center" vertical="center" wrapText="1"/>
    </xf>
    <xf numFmtId="2" fontId="5" fillId="4" borderId="2" xfId="0" applyNumberFormat="1" applyFont="1" applyFill="1" applyBorder="1" applyAlignment="1">
      <alignment horizontal="center" vertical="center" wrapText="1"/>
    </xf>
    <xf numFmtId="2" fontId="5" fillId="4" borderId="3" xfId="0" applyNumberFormat="1" applyFont="1" applyFill="1" applyBorder="1" applyAlignment="1">
      <alignment horizontal="center" vertical="center" wrapText="1"/>
    </xf>
    <xf numFmtId="2" fontId="5" fillId="4" borderId="4"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 fontId="5" fillId="3" borderId="2" xfId="0" applyNumberFormat="1" applyFont="1" applyFill="1" applyBorder="1" applyAlignment="1">
      <alignment horizontal="center" vertical="center" wrapText="1"/>
    </xf>
    <xf numFmtId="2" fontId="5" fillId="3" borderId="3" xfId="0" applyNumberFormat="1" applyFont="1" applyFill="1" applyBorder="1" applyAlignment="1">
      <alignment horizontal="center" vertical="center" wrapText="1"/>
    </xf>
    <xf numFmtId="2" fontId="5" fillId="3" borderId="4"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shrinkToFit="1"/>
    </xf>
    <xf numFmtId="164" fontId="1" fillId="0" borderId="4" xfId="0" applyNumberFormat="1" applyFont="1" applyBorder="1" applyAlignment="1">
      <alignment horizontal="center" vertical="center" shrinkToFit="1"/>
    </xf>
    <xf numFmtId="2" fontId="9" fillId="4" borderId="2" xfId="0" applyNumberFormat="1" applyFont="1" applyFill="1" applyBorder="1" applyAlignment="1">
      <alignment horizontal="center" vertical="center" wrapText="1"/>
    </xf>
    <xf numFmtId="2" fontId="9" fillId="4" borderId="3" xfId="0" applyNumberFormat="1" applyFont="1" applyFill="1" applyBorder="1" applyAlignment="1">
      <alignment horizontal="center" vertical="center" wrapText="1"/>
    </xf>
    <xf numFmtId="2" fontId="9" fillId="4" borderId="4"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7" borderId="0" xfId="0" applyFont="1" applyFill="1" applyAlignment="1">
      <alignment horizontal="center" vertical="center" wrapText="1"/>
    </xf>
    <xf numFmtId="0" fontId="13" fillId="0" borderId="0" xfId="0" applyFont="1" applyAlignment="1">
      <alignment horizontal="center" vertical="center" wrapText="1"/>
    </xf>
    <xf numFmtId="3" fontId="1" fillId="0" borderId="2" xfId="0" applyNumberFormat="1" applyFont="1" applyBorder="1" applyAlignment="1">
      <alignment horizontal="center" vertical="center" shrinkToFit="1"/>
    </xf>
    <xf numFmtId="3" fontId="1" fillId="0" borderId="4" xfId="0" applyNumberFormat="1" applyFont="1" applyBorder="1" applyAlignment="1">
      <alignment horizontal="center" vertical="center" shrinkToFi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3" fontId="19" fillId="0" borderId="2" xfId="0" applyNumberFormat="1" applyFont="1" applyBorder="1" applyAlignment="1">
      <alignment horizontal="center" vertical="center" shrinkToFit="1"/>
    </xf>
    <xf numFmtId="3" fontId="19" fillId="0" borderId="3" xfId="0" applyNumberFormat="1" applyFont="1" applyBorder="1" applyAlignment="1">
      <alignment horizontal="center" vertical="center" shrinkToFit="1"/>
    </xf>
    <xf numFmtId="3" fontId="19" fillId="0" borderId="4" xfId="0" applyNumberFormat="1" applyFont="1" applyBorder="1" applyAlignment="1">
      <alignment horizontal="center" vertical="center" shrinkToFit="1"/>
    </xf>
    <xf numFmtId="2" fontId="19" fillId="0" borderId="2" xfId="0" applyNumberFormat="1" applyFont="1" applyBorder="1" applyAlignment="1">
      <alignment horizontal="center" vertical="center" shrinkToFit="1"/>
    </xf>
    <xf numFmtId="2" fontId="19" fillId="0" borderId="4" xfId="0" applyNumberFormat="1" applyFont="1" applyBorder="1" applyAlignment="1">
      <alignment horizontal="center" vertical="center" shrinkToFit="1"/>
    </xf>
    <xf numFmtId="4" fontId="19" fillId="0" borderId="2" xfId="0" applyNumberFormat="1" applyFont="1" applyBorder="1" applyAlignment="1">
      <alignment horizontal="center" vertical="center" shrinkToFit="1"/>
    </xf>
    <xf numFmtId="4" fontId="19" fillId="0" borderId="3" xfId="0" applyNumberFormat="1" applyFont="1" applyBorder="1" applyAlignment="1">
      <alignment horizontal="center" vertical="center" shrinkToFit="1"/>
    </xf>
    <xf numFmtId="4" fontId="19" fillId="0" borderId="4" xfId="0" applyNumberFormat="1" applyFont="1" applyBorder="1" applyAlignment="1">
      <alignment horizontal="center" vertical="center" shrinkToFit="1"/>
    </xf>
    <xf numFmtId="165" fontId="19" fillId="0" borderId="2" xfId="0" applyNumberFormat="1" applyFont="1" applyBorder="1" applyAlignment="1">
      <alignment horizontal="center" vertical="center" shrinkToFit="1"/>
    </xf>
    <xf numFmtId="165" fontId="19" fillId="0" borderId="4" xfId="0" applyNumberFormat="1" applyFont="1" applyBorder="1" applyAlignment="1">
      <alignment horizontal="center" vertical="center" shrinkToFi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2" fontId="19" fillId="0" borderId="3" xfId="0" applyNumberFormat="1" applyFont="1" applyBorder="1" applyAlignment="1">
      <alignment horizontal="center" vertical="center" shrinkToFit="1"/>
    </xf>
  </cellXfs>
  <cellStyles count="2">
    <cellStyle name="Normale"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312167</xdr:colOff>
      <xdr:row>54</xdr:row>
      <xdr:rowOff>-1</xdr:rowOff>
    </xdr:from>
    <xdr:ext cx="5809867" cy="4886325"/>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09867" cy="4886325"/>
        </a:xfrm>
        <a:prstGeom prst="rect">
          <a:avLst/>
        </a:prstGeom>
      </xdr:spPr>
    </xdr:pic>
    <xdr:clientData/>
  </xdr:oneCellAnchor>
  <xdr:oneCellAnchor>
    <xdr:from>
      <xdr:col>14</xdr:col>
      <xdr:colOff>133334</xdr:colOff>
      <xdr:row>77</xdr:row>
      <xdr:rowOff>1</xdr:rowOff>
    </xdr:from>
    <xdr:ext cx="2227792" cy="1758323"/>
    <xdr:pic>
      <xdr:nvPicPr>
        <xdr:cNvPr id="3" name="image2.jpe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2227792" cy="1758323"/>
        </a:xfrm>
        <a:prstGeom prst="rect">
          <a:avLst/>
        </a:prstGeom>
      </xdr:spPr>
    </xdr:pic>
    <xdr:clientData/>
  </xdr:oneCellAnchor>
  <xdr:oneCellAnchor>
    <xdr:from>
      <xdr:col>14</xdr:col>
      <xdr:colOff>133334</xdr:colOff>
      <xdr:row>80</xdr:row>
      <xdr:rowOff>2</xdr:rowOff>
    </xdr:from>
    <xdr:ext cx="2227792" cy="1759351"/>
    <xdr:pic>
      <xdr:nvPicPr>
        <xdr:cNvPr id="4" name="image2.jpe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2227792" cy="1759351"/>
        </a:xfrm>
        <a:prstGeom prst="rect">
          <a:avLst/>
        </a:prstGeom>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81"/>
  <sheetViews>
    <sheetView tabSelected="1" topLeftCell="A34" zoomScale="85" zoomScaleNormal="85" workbookViewId="0">
      <selection activeCell="U40" sqref="U40"/>
    </sheetView>
  </sheetViews>
  <sheetFormatPr defaultRowHeight="12.75" x14ac:dyDescent="0.2"/>
  <cols>
    <col min="1" max="1" width="3.33203125" style="22" customWidth="1"/>
    <col min="2" max="2" width="1.1640625" style="22" customWidth="1"/>
    <col min="3" max="3" width="9.33203125" style="22" customWidth="1"/>
    <col min="4" max="4" width="6.83203125" style="22" customWidth="1"/>
    <col min="5" max="5" width="10.5" style="22" customWidth="1"/>
    <col min="6" max="7" width="3.33203125" style="22" customWidth="1"/>
    <col min="8" max="8" width="1.1640625" style="22" customWidth="1"/>
    <col min="9" max="9" width="4.6640625" style="22" customWidth="1"/>
    <col min="10" max="11" width="2.1640625" style="22" customWidth="1"/>
    <col min="12" max="12" width="10.5" style="22" customWidth="1"/>
    <col min="13" max="13" width="12.6640625" style="22" customWidth="1"/>
    <col min="14" max="14" width="9.33203125" style="22" customWidth="1"/>
    <col min="15" max="15" width="17.33203125" style="22" customWidth="1"/>
    <col min="16" max="16" width="3.33203125" style="22" customWidth="1"/>
    <col min="17" max="17" width="11.5" style="22" customWidth="1"/>
    <col min="18" max="18" width="2.1640625" style="22" customWidth="1"/>
    <col min="19" max="19" width="6.83203125" style="22" customWidth="1"/>
    <col min="20" max="21" width="2.1640625" style="22" customWidth="1"/>
    <col min="22" max="22" width="1.1640625" style="22" customWidth="1"/>
    <col min="23" max="23" width="8" style="22" customWidth="1"/>
    <col min="24" max="24" width="11.5" style="22" customWidth="1"/>
    <col min="25" max="25" width="9.33203125" style="22" customWidth="1"/>
    <col min="26" max="26" width="10.5" style="22" customWidth="1"/>
    <col min="27" max="27" width="12.6640625" style="25" customWidth="1"/>
    <col min="28" max="28" width="10.5" style="22" customWidth="1"/>
    <col min="29" max="29" width="12.6640625" style="25" customWidth="1"/>
    <col min="30" max="30" width="9.33203125" style="22" customWidth="1"/>
    <col min="31" max="31" width="12.6640625" style="25" customWidth="1"/>
    <col min="32" max="32" width="10.5" style="22" customWidth="1"/>
    <col min="33" max="33" width="12.6640625" style="25" customWidth="1"/>
    <col min="34" max="34" width="26.33203125" style="25" bestFit="1" customWidth="1"/>
    <col min="35" max="35" width="6.83203125" style="22" customWidth="1"/>
    <col min="36" max="36" width="11" style="22" customWidth="1"/>
    <col min="37" max="37" width="11.33203125" style="22" customWidth="1"/>
    <col min="38" max="38" width="12" style="22" bestFit="1" customWidth="1"/>
    <col min="39" max="16384" width="9.33203125" style="22"/>
  </cols>
  <sheetData>
    <row r="1" spans="1:38" ht="21" customHeight="1" x14ac:dyDescent="0.2">
      <c r="A1" s="26" t="s">
        <v>6</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8"/>
    </row>
    <row r="2" spans="1:38" ht="39" customHeight="1" x14ac:dyDescent="0.2">
      <c r="A2" s="29" t="s">
        <v>7</v>
      </c>
      <c r="B2" s="30"/>
      <c r="C2" s="26" t="s">
        <v>8</v>
      </c>
      <c r="D2" s="27"/>
      <c r="E2" s="27"/>
      <c r="F2" s="27"/>
      <c r="G2" s="27"/>
      <c r="H2" s="27"/>
      <c r="I2" s="27"/>
      <c r="J2" s="27"/>
      <c r="K2" s="28"/>
      <c r="L2" s="26" t="s">
        <v>9</v>
      </c>
      <c r="M2" s="27"/>
      <c r="N2" s="27"/>
      <c r="O2" s="27"/>
      <c r="P2" s="28"/>
      <c r="Q2" s="35" t="s">
        <v>10</v>
      </c>
      <c r="R2" s="37" t="s">
        <v>11</v>
      </c>
      <c r="S2" s="38"/>
      <c r="T2" s="39"/>
      <c r="U2" s="43" t="s">
        <v>12</v>
      </c>
      <c r="V2" s="44"/>
      <c r="W2" s="45"/>
      <c r="X2" s="49" t="s">
        <v>13</v>
      </c>
      <c r="Y2" s="51" t="s">
        <v>14</v>
      </c>
      <c r="Z2" s="54" t="s">
        <v>15</v>
      </c>
      <c r="AA2" s="55"/>
      <c r="AB2" s="56" t="s">
        <v>11</v>
      </c>
      <c r="AC2" s="57"/>
      <c r="AD2" s="58" t="s">
        <v>16</v>
      </c>
      <c r="AE2" s="59"/>
      <c r="AF2" s="60" t="s">
        <v>17</v>
      </c>
      <c r="AG2" s="61"/>
      <c r="AH2" s="62" t="s">
        <v>18</v>
      </c>
    </row>
    <row r="3" spans="1:38" ht="39" customHeight="1" x14ac:dyDescent="0.2">
      <c r="A3" s="31"/>
      <c r="B3" s="32"/>
      <c r="C3" s="51" t="s">
        <v>19</v>
      </c>
      <c r="D3" s="65" t="s">
        <v>20</v>
      </c>
      <c r="E3" s="66"/>
      <c r="F3" s="51" t="s">
        <v>21</v>
      </c>
      <c r="G3" s="69" t="s">
        <v>22</v>
      </c>
      <c r="H3" s="70"/>
      <c r="I3" s="70"/>
      <c r="J3" s="70"/>
      <c r="K3" s="71"/>
      <c r="L3" s="72" t="s">
        <v>23</v>
      </c>
      <c r="M3" s="73"/>
      <c r="N3" s="73"/>
      <c r="O3" s="73"/>
      <c r="P3" s="74"/>
      <c r="Q3" s="36"/>
      <c r="R3" s="40"/>
      <c r="S3" s="41"/>
      <c r="T3" s="42"/>
      <c r="U3" s="46"/>
      <c r="V3" s="47"/>
      <c r="W3" s="48"/>
      <c r="X3" s="50"/>
      <c r="Y3" s="52"/>
      <c r="Z3" s="35" t="s">
        <v>24</v>
      </c>
      <c r="AA3" s="78" t="s">
        <v>25</v>
      </c>
      <c r="AB3" s="80" t="s">
        <v>26</v>
      </c>
      <c r="AC3" s="82" t="s">
        <v>27</v>
      </c>
      <c r="AD3" s="84" t="s">
        <v>28</v>
      </c>
      <c r="AE3" s="86" t="s">
        <v>29</v>
      </c>
      <c r="AF3" s="49" t="s">
        <v>30</v>
      </c>
      <c r="AG3" s="88" t="s">
        <v>31</v>
      </c>
      <c r="AH3" s="63"/>
      <c r="AK3" s="22">
        <v>23540.13</v>
      </c>
      <c r="AL3" s="23">
        <f>AH40</f>
        <v>23540.137499999993</v>
      </c>
    </row>
    <row r="4" spans="1:38" ht="115.9" customHeight="1" x14ac:dyDescent="0.2">
      <c r="A4" s="33"/>
      <c r="B4" s="34"/>
      <c r="C4" s="53"/>
      <c r="D4" s="67"/>
      <c r="E4" s="68"/>
      <c r="F4" s="53"/>
      <c r="G4" s="90" t="s">
        <v>32</v>
      </c>
      <c r="H4" s="91"/>
      <c r="I4" s="2" t="s">
        <v>33</v>
      </c>
      <c r="J4" s="90" t="s">
        <v>34</v>
      </c>
      <c r="K4" s="91"/>
      <c r="L4" s="75"/>
      <c r="M4" s="76"/>
      <c r="N4" s="76"/>
      <c r="O4" s="76"/>
      <c r="P4" s="77"/>
      <c r="Q4" s="3" t="s">
        <v>35</v>
      </c>
      <c r="R4" s="56" t="s">
        <v>35</v>
      </c>
      <c r="S4" s="92"/>
      <c r="T4" s="57"/>
      <c r="U4" s="58" t="s">
        <v>35</v>
      </c>
      <c r="V4" s="93"/>
      <c r="W4" s="59"/>
      <c r="X4" s="14" t="s">
        <v>35</v>
      </c>
      <c r="Y4" s="53"/>
      <c r="Z4" s="36"/>
      <c r="AA4" s="79"/>
      <c r="AB4" s="81"/>
      <c r="AC4" s="83"/>
      <c r="AD4" s="85"/>
      <c r="AE4" s="87"/>
      <c r="AF4" s="50"/>
      <c r="AG4" s="89"/>
      <c r="AH4" s="64"/>
      <c r="AL4" s="23">
        <f>AL3-AK3</f>
        <v>7.4999999924330041E-3</v>
      </c>
    </row>
    <row r="5" spans="1:38" ht="16.5" customHeight="1" x14ac:dyDescent="0.2">
      <c r="A5" s="107" t="s">
        <v>36</v>
      </c>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24"/>
    </row>
    <row r="6" spans="1:38" ht="45.75" customHeight="1" x14ac:dyDescent="0.2">
      <c r="A6" s="94">
        <v>1</v>
      </c>
      <c r="B6" s="95"/>
      <c r="C6" s="1">
        <v>238</v>
      </c>
      <c r="D6" s="96" t="s">
        <v>37</v>
      </c>
      <c r="E6" s="97"/>
      <c r="F6" s="1">
        <v>3</v>
      </c>
      <c r="G6" s="98"/>
      <c r="H6" s="99"/>
      <c r="I6" s="1">
        <v>41</v>
      </c>
      <c r="J6" s="94">
        <v>20</v>
      </c>
      <c r="K6" s="95"/>
      <c r="L6" s="98" t="s">
        <v>53</v>
      </c>
      <c r="M6" s="100"/>
      <c r="N6" s="100"/>
      <c r="O6" s="100"/>
      <c r="P6" s="99"/>
      <c r="Q6" s="4">
        <v>453.27</v>
      </c>
      <c r="R6" s="101"/>
      <c r="S6" s="102"/>
      <c r="T6" s="103"/>
      <c r="U6" s="104">
        <v>950</v>
      </c>
      <c r="V6" s="105"/>
      <c r="W6" s="106"/>
      <c r="X6" s="15"/>
      <c r="Y6" s="16">
        <v>1.5</v>
      </c>
      <c r="Z6" s="4">
        <v>0.5</v>
      </c>
      <c r="AA6" s="5">
        <f>Q6*Z6</f>
        <v>226.63499999999999</v>
      </c>
      <c r="AB6" s="6">
        <v>1.5</v>
      </c>
      <c r="AC6" s="7">
        <f>R6*AB6</f>
        <v>0</v>
      </c>
      <c r="AD6" s="17">
        <v>0.25</v>
      </c>
      <c r="AE6" s="8">
        <f>U6*AD6</f>
        <v>237.5</v>
      </c>
      <c r="AF6" s="9">
        <v>0.5</v>
      </c>
      <c r="AG6" s="10">
        <f>X6*AF6</f>
        <v>0</v>
      </c>
      <c r="AH6" s="13">
        <f>AA6+AC6+AE6+AG6</f>
        <v>464.13499999999999</v>
      </c>
    </row>
    <row r="7" spans="1:38" ht="88.15" customHeight="1" x14ac:dyDescent="0.2">
      <c r="A7" s="94">
        <v>2</v>
      </c>
      <c r="B7" s="95"/>
      <c r="C7" s="1">
        <v>239</v>
      </c>
      <c r="D7" s="96" t="s">
        <v>37</v>
      </c>
      <c r="E7" s="97"/>
      <c r="F7" s="1">
        <v>3</v>
      </c>
      <c r="G7" s="98"/>
      <c r="H7" s="99"/>
      <c r="I7" s="1">
        <v>47</v>
      </c>
      <c r="J7" s="94">
        <v>90</v>
      </c>
      <c r="K7" s="95"/>
      <c r="L7" s="98" t="s">
        <v>54</v>
      </c>
      <c r="M7" s="100"/>
      <c r="N7" s="100"/>
      <c r="O7" s="100"/>
      <c r="P7" s="99"/>
      <c r="Q7" s="4">
        <v>25.04</v>
      </c>
      <c r="R7" s="101"/>
      <c r="S7" s="102"/>
      <c r="T7" s="103"/>
      <c r="U7" s="104">
        <v>268.18</v>
      </c>
      <c r="V7" s="105"/>
      <c r="W7" s="106"/>
      <c r="X7" s="15"/>
      <c r="Y7" s="16">
        <v>1.5</v>
      </c>
      <c r="Z7" s="4">
        <v>0.5</v>
      </c>
      <c r="AA7" s="5">
        <f>Q7*Z7</f>
        <v>12.52</v>
      </c>
      <c r="AB7" s="6">
        <v>1.5</v>
      </c>
      <c r="AC7" s="7">
        <f>R7*AB7</f>
        <v>0</v>
      </c>
      <c r="AD7" s="17">
        <v>0.25</v>
      </c>
      <c r="AE7" s="8">
        <f>U7*AD7</f>
        <v>67.045000000000002</v>
      </c>
      <c r="AF7" s="9">
        <v>0.5</v>
      </c>
      <c r="AG7" s="10">
        <f>X7*AF7</f>
        <v>0</v>
      </c>
      <c r="AH7" s="13">
        <f>AA7+AC7+AE7+AG7</f>
        <v>79.564999999999998</v>
      </c>
    </row>
    <row r="8" spans="1:38" ht="93.75" customHeight="1" x14ac:dyDescent="0.2">
      <c r="A8" s="94">
        <v>3</v>
      </c>
      <c r="B8" s="95"/>
      <c r="C8" s="1">
        <v>236</v>
      </c>
      <c r="D8" s="96" t="s">
        <v>37</v>
      </c>
      <c r="E8" s="97"/>
      <c r="F8" s="1">
        <v>3</v>
      </c>
      <c r="G8" s="98"/>
      <c r="H8" s="99"/>
      <c r="I8" s="1">
        <v>35</v>
      </c>
      <c r="J8" s="94">
        <v>40</v>
      </c>
      <c r="K8" s="95"/>
      <c r="L8" s="115" t="s">
        <v>1</v>
      </c>
      <c r="M8" s="116"/>
      <c r="N8" s="116"/>
      <c r="O8" s="116"/>
      <c r="P8" s="117"/>
      <c r="Q8" s="4"/>
      <c r="R8" s="101"/>
      <c r="S8" s="102"/>
      <c r="T8" s="103"/>
      <c r="U8" s="104">
        <v>750</v>
      </c>
      <c r="V8" s="105"/>
      <c r="W8" s="106"/>
      <c r="X8" s="15"/>
      <c r="Y8" s="16">
        <v>1.5</v>
      </c>
      <c r="Z8" s="4">
        <v>0.5</v>
      </c>
      <c r="AA8" s="5">
        <f>Q8*Z8</f>
        <v>0</v>
      </c>
      <c r="AB8" s="6">
        <v>1.5</v>
      </c>
      <c r="AC8" s="7">
        <f>R8*AB8</f>
        <v>0</v>
      </c>
      <c r="AD8" s="17">
        <v>0.25</v>
      </c>
      <c r="AE8" s="8">
        <f>U8*AD8</f>
        <v>187.5</v>
      </c>
      <c r="AF8" s="9">
        <v>1.5</v>
      </c>
      <c r="AG8" s="10">
        <f>X8*AF8</f>
        <v>0</v>
      </c>
      <c r="AH8" s="13">
        <f>AA8+AC8+AE8+AG8</f>
        <v>187.5</v>
      </c>
    </row>
    <row r="9" spans="1:38" ht="16.5" customHeight="1" x14ac:dyDescent="0.2">
      <c r="A9" s="107" t="s">
        <v>38</v>
      </c>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24"/>
    </row>
    <row r="10" spans="1:38" ht="58.15" customHeight="1" x14ac:dyDescent="0.2">
      <c r="A10" s="94">
        <v>4</v>
      </c>
      <c r="B10" s="95"/>
      <c r="C10" s="1">
        <v>1</v>
      </c>
      <c r="D10" s="96" t="s">
        <v>37</v>
      </c>
      <c r="E10" s="97"/>
      <c r="F10" s="1">
        <v>4</v>
      </c>
      <c r="G10" s="98"/>
      <c r="H10" s="99"/>
      <c r="I10" s="1">
        <v>22</v>
      </c>
      <c r="J10" s="94">
        <v>80</v>
      </c>
      <c r="K10" s="95"/>
      <c r="L10" s="98" t="s">
        <v>55</v>
      </c>
      <c r="M10" s="100"/>
      <c r="N10" s="100"/>
      <c r="O10" s="100"/>
      <c r="P10" s="99"/>
      <c r="Q10" s="11">
        <v>1185</v>
      </c>
      <c r="R10" s="109"/>
      <c r="S10" s="110"/>
      <c r="T10" s="111"/>
      <c r="U10" s="112">
        <v>550</v>
      </c>
      <c r="V10" s="113"/>
      <c r="W10" s="114"/>
      <c r="X10" s="19"/>
      <c r="Y10" s="16">
        <v>1.5</v>
      </c>
      <c r="Z10" s="4">
        <v>0.5</v>
      </c>
      <c r="AA10" s="5">
        <f>Q10*Z10</f>
        <v>592.5</v>
      </c>
      <c r="AB10" s="6">
        <v>1.5</v>
      </c>
      <c r="AC10" s="7">
        <f>R10*AB10</f>
        <v>0</v>
      </c>
      <c r="AD10" s="17">
        <v>0.25</v>
      </c>
      <c r="AE10" s="8">
        <f>U10*AD10</f>
        <v>137.5</v>
      </c>
      <c r="AF10" s="9">
        <v>0.5</v>
      </c>
      <c r="AG10" s="10">
        <f>X10*AF10</f>
        <v>0</v>
      </c>
      <c r="AH10" s="13">
        <f>AA10+AC10+AE10+AG10</f>
        <v>730</v>
      </c>
    </row>
    <row r="11" spans="1:38" ht="115.9" customHeight="1" x14ac:dyDescent="0.2">
      <c r="A11" s="94">
        <v>5</v>
      </c>
      <c r="B11" s="95"/>
      <c r="C11" s="1">
        <v>2</v>
      </c>
      <c r="D11" s="96" t="s">
        <v>37</v>
      </c>
      <c r="E11" s="97"/>
      <c r="F11" s="1">
        <v>4</v>
      </c>
      <c r="G11" s="98"/>
      <c r="H11" s="99"/>
      <c r="I11" s="1">
        <v>52</v>
      </c>
      <c r="J11" s="94">
        <v>10</v>
      </c>
      <c r="K11" s="95"/>
      <c r="L11" s="98" t="s">
        <v>56</v>
      </c>
      <c r="M11" s="100"/>
      <c r="N11" s="100"/>
      <c r="O11" s="100"/>
      <c r="P11" s="99"/>
      <c r="Q11" s="11">
        <v>975</v>
      </c>
      <c r="R11" s="109"/>
      <c r="S11" s="110"/>
      <c r="T11" s="111"/>
      <c r="U11" s="112">
        <v>1800</v>
      </c>
      <c r="V11" s="113"/>
      <c r="W11" s="114"/>
      <c r="X11" s="19"/>
      <c r="Y11" s="16">
        <v>1.5</v>
      </c>
      <c r="Z11" s="4">
        <v>0.5</v>
      </c>
      <c r="AA11" s="5">
        <f t="shared" ref="AA11:AA39" si="0">Q11*Z11</f>
        <v>487.5</v>
      </c>
      <c r="AB11" s="6">
        <v>1.5</v>
      </c>
      <c r="AC11" s="7">
        <f t="shared" ref="AC11:AC39" si="1">R11*AB11</f>
        <v>0</v>
      </c>
      <c r="AD11" s="17">
        <v>0.25</v>
      </c>
      <c r="AE11" s="8">
        <f t="shared" ref="AE11:AE28" si="2">U11*AD11</f>
        <v>450</v>
      </c>
      <c r="AF11" s="9">
        <v>0.5</v>
      </c>
      <c r="AG11" s="10">
        <f t="shared" ref="AG11:AG39" si="3">X11*AF11</f>
        <v>0</v>
      </c>
      <c r="AH11" s="13">
        <f t="shared" ref="AH11:AH39" si="4">AA11+AC11+AE11+AG11</f>
        <v>937.5</v>
      </c>
    </row>
    <row r="12" spans="1:38" ht="159.4" customHeight="1" x14ac:dyDescent="0.2">
      <c r="A12" s="94">
        <v>6</v>
      </c>
      <c r="B12" s="95"/>
      <c r="C12" s="1">
        <v>25</v>
      </c>
      <c r="D12" s="96" t="s">
        <v>37</v>
      </c>
      <c r="E12" s="97"/>
      <c r="F12" s="1">
        <v>4</v>
      </c>
      <c r="G12" s="98"/>
      <c r="H12" s="99"/>
      <c r="I12" s="1">
        <v>18</v>
      </c>
      <c r="J12" s="94">
        <v>20</v>
      </c>
      <c r="K12" s="95"/>
      <c r="L12" s="98" t="s">
        <v>57</v>
      </c>
      <c r="M12" s="100"/>
      <c r="N12" s="100"/>
      <c r="O12" s="100"/>
      <c r="P12" s="99"/>
      <c r="Q12" s="18"/>
      <c r="R12" s="109"/>
      <c r="S12" s="110"/>
      <c r="T12" s="111"/>
      <c r="U12" s="112">
        <v>350</v>
      </c>
      <c r="V12" s="113"/>
      <c r="W12" s="114"/>
      <c r="X12" s="19"/>
      <c r="Y12" s="16">
        <v>1.5</v>
      </c>
      <c r="Z12" s="4">
        <v>0.5</v>
      </c>
      <c r="AA12" s="5">
        <f t="shared" si="0"/>
        <v>0</v>
      </c>
      <c r="AB12" s="6">
        <v>1.5</v>
      </c>
      <c r="AC12" s="7">
        <f t="shared" si="1"/>
        <v>0</v>
      </c>
      <c r="AD12" s="17">
        <v>0.25</v>
      </c>
      <c r="AE12" s="8">
        <f t="shared" si="2"/>
        <v>87.5</v>
      </c>
      <c r="AF12" s="9">
        <v>0.5</v>
      </c>
      <c r="AG12" s="10">
        <f t="shared" si="3"/>
        <v>0</v>
      </c>
      <c r="AH12" s="13">
        <f t="shared" si="4"/>
        <v>87.5</v>
      </c>
    </row>
    <row r="13" spans="1:38" ht="145.9" customHeight="1" x14ac:dyDescent="0.2">
      <c r="A13" s="94">
        <v>7</v>
      </c>
      <c r="B13" s="95"/>
      <c r="C13" s="1">
        <v>26</v>
      </c>
      <c r="D13" s="96" t="s">
        <v>37</v>
      </c>
      <c r="E13" s="97"/>
      <c r="F13" s="1">
        <v>4</v>
      </c>
      <c r="G13" s="98"/>
      <c r="H13" s="99"/>
      <c r="I13" s="1">
        <v>16</v>
      </c>
      <c r="J13" s="94">
        <v>90</v>
      </c>
      <c r="K13" s="95"/>
      <c r="L13" s="98" t="s">
        <v>58</v>
      </c>
      <c r="M13" s="100"/>
      <c r="N13" s="100"/>
      <c r="O13" s="100"/>
      <c r="P13" s="99"/>
      <c r="Q13" s="11">
        <v>374.68</v>
      </c>
      <c r="R13" s="109"/>
      <c r="S13" s="110"/>
      <c r="T13" s="111"/>
      <c r="U13" s="112">
        <v>500</v>
      </c>
      <c r="V13" s="113"/>
      <c r="W13" s="114"/>
      <c r="X13" s="19"/>
      <c r="Y13" s="16">
        <v>1.5</v>
      </c>
      <c r="Z13" s="4">
        <v>0.5</v>
      </c>
      <c r="AA13" s="5">
        <f t="shared" si="0"/>
        <v>187.34</v>
      </c>
      <c r="AB13" s="6">
        <v>1.5</v>
      </c>
      <c r="AC13" s="7">
        <f t="shared" si="1"/>
        <v>0</v>
      </c>
      <c r="AD13" s="17">
        <v>0.25</v>
      </c>
      <c r="AE13" s="8">
        <f t="shared" si="2"/>
        <v>125</v>
      </c>
      <c r="AF13" s="9">
        <v>0.5</v>
      </c>
      <c r="AG13" s="10">
        <f t="shared" si="3"/>
        <v>0</v>
      </c>
      <c r="AH13" s="13">
        <f t="shared" si="4"/>
        <v>312.34000000000003</v>
      </c>
    </row>
    <row r="14" spans="1:38" ht="43.15" customHeight="1" x14ac:dyDescent="0.2">
      <c r="A14" s="94">
        <v>8</v>
      </c>
      <c r="B14" s="95"/>
      <c r="C14" s="1">
        <v>27</v>
      </c>
      <c r="D14" s="96" t="s">
        <v>37</v>
      </c>
      <c r="E14" s="97"/>
      <c r="F14" s="1">
        <v>4</v>
      </c>
      <c r="G14" s="98"/>
      <c r="H14" s="99"/>
      <c r="I14" s="1">
        <v>32</v>
      </c>
      <c r="J14" s="94">
        <v>70</v>
      </c>
      <c r="K14" s="95"/>
      <c r="L14" s="98" t="s">
        <v>59</v>
      </c>
      <c r="M14" s="100"/>
      <c r="N14" s="100"/>
      <c r="O14" s="100"/>
      <c r="P14" s="99"/>
      <c r="Q14" s="11">
        <v>187.46</v>
      </c>
      <c r="R14" s="118">
        <v>100.17</v>
      </c>
      <c r="S14" s="119"/>
      <c r="T14" s="120"/>
      <c r="U14" s="112">
        <v>1600</v>
      </c>
      <c r="V14" s="113"/>
      <c r="W14" s="114"/>
      <c r="X14" s="12">
        <v>16.059999999999999</v>
      </c>
      <c r="Y14" s="16">
        <v>1.5</v>
      </c>
      <c r="Z14" s="4">
        <v>0.5</v>
      </c>
      <c r="AA14" s="5">
        <f t="shared" si="0"/>
        <v>93.73</v>
      </c>
      <c r="AB14" s="6">
        <v>1.5</v>
      </c>
      <c r="AC14" s="7">
        <f t="shared" si="1"/>
        <v>150.255</v>
      </c>
      <c r="AD14" s="17">
        <v>0.25</v>
      </c>
      <c r="AE14" s="8">
        <f t="shared" si="2"/>
        <v>400</v>
      </c>
      <c r="AF14" s="9">
        <v>0.5</v>
      </c>
      <c r="AG14" s="10">
        <f t="shared" si="3"/>
        <v>8.0299999999999994</v>
      </c>
      <c r="AH14" s="13">
        <f t="shared" si="4"/>
        <v>652.01499999999999</v>
      </c>
    </row>
    <row r="15" spans="1:38" ht="73.150000000000006" customHeight="1" x14ac:dyDescent="0.2">
      <c r="A15" s="94">
        <v>9</v>
      </c>
      <c r="B15" s="95"/>
      <c r="C15" s="1">
        <v>29</v>
      </c>
      <c r="D15" s="96" t="s">
        <v>37</v>
      </c>
      <c r="E15" s="97"/>
      <c r="F15" s="1">
        <v>4</v>
      </c>
      <c r="G15" s="98"/>
      <c r="H15" s="99"/>
      <c r="I15" s="1">
        <v>16</v>
      </c>
      <c r="J15" s="121">
        <v>0</v>
      </c>
      <c r="K15" s="122"/>
      <c r="L15" s="98" t="s">
        <v>60</v>
      </c>
      <c r="M15" s="100"/>
      <c r="N15" s="100"/>
      <c r="O15" s="100"/>
      <c r="P15" s="99"/>
      <c r="Q15" s="11">
        <v>84.7</v>
      </c>
      <c r="R15" s="118">
        <v>766.84</v>
      </c>
      <c r="S15" s="119"/>
      <c r="T15" s="120"/>
      <c r="U15" s="112">
        <v>850</v>
      </c>
      <c r="V15" s="113"/>
      <c r="W15" s="114"/>
      <c r="X15" s="12">
        <v>327.16000000000003</v>
      </c>
      <c r="Y15" s="16">
        <v>1.5</v>
      </c>
      <c r="Z15" s="4">
        <v>0.5</v>
      </c>
      <c r="AA15" s="5">
        <f t="shared" si="0"/>
        <v>42.35</v>
      </c>
      <c r="AB15" s="6">
        <v>1.5</v>
      </c>
      <c r="AC15" s="7">
        <f t="shared" si="1"/>
        <v>1150.26</v>
      </c>
      <c r="AD15" s="17">
        <v>0.25</v>
      </c>
      <c r="AE15" s="8">
        <f t="shared" si="2"/>
        <v>212.5</v>
      </c>
      <c r="AF15" s="9">
        <v>0.5</v>
      </c>
      <c r="AG15" s="10">
        <f t="shared" si="3"/>
        <v>163.58000000000001</v>
      </c>
      <c r="AH15" s="13">
        <f t="shared" si="4"/>
        <v>1568.6899999999998</v>
      </c>
    </row>
    <row r="16" spans="1:38" ht="87" customHeight="1" x14ac:dyDescent="0.2">
      <c r="A16" s="94">
        <v>10</v>
      </c>
      <c r="B16" s="95"/>
      <c r="C16" s="1">
        <v>30</v>
      </c>
      <c r="D16" s="96" t="s">
        <v>37</v>
      </c>
      <c r="E16" s="97"/>
      <c r="F16" s="1">
        <v>4</v>
      </c>
      <c r="G16" s="98"/>
      <c r="H16" s="99"/>
      <c r="I16" s="1">
        <v>32</v>
      </c>
      <c r="J16" s="94">
        <v>20</v>
      </c>
      <c r="K16" s="95"/>
      <c r="L16" s="96" t="s">
        <v>96</v>
      </c>
      <c r="M16" s="100"/>
      <c r="N16" s="100"/>
      <c r="O16" s="100"/>
      <c r="P16" s="99"/>
      <c r="Q16" s="18"/>
      <c r="R16" s="118">
        <v>626.79</v>
      </c>
      <c r="S16" s="119"/>
      <c r="T16" s="120"/>
      <c r="U16" s="112">
        <v>650</v>
      </c>
      <c r="V16" s="113"/>
      <c r="W16" s="114"/>
      <c r="X16" s="12">
        <v>810.27</v>
      </c>
      <c r="Y16" s="16">
        <v>1.5</v>
      </c>
      <c r="Z16" s="4">
        <v>0.5</v>
      </c>
      <c r="AA16" s="5">
        <f t="shared" si="0"/>
        <v>0</v>
      </c>
      <c r="AB16" s="6">
        <v>1.5</v>
      </c>
      <c r="AC16" s="7">
        <f t="shared" si="1"/>
        <v>940.18499999999995</v>
      </c>
      <c r="AD16" s="17">
        <v>0.25</v>
      </c>
      <c r="AE16" s="8">
        <f t="shared" si="2"/>
        <v>162.5</v>
      </c>
      <c r="AF16" s="9">
        <v>0.5</v>
      </c>
      <c r="AG16" s="10">
        <f t="shared" si="3"/>
        <v>405.13499999999999</v>
      </c>
      <c r="AH16" s="13">
        <f t="shared" si="4"/>
        <v>1507.82</v>
      </c>
    </row>
    <row r="17" spans="1:34" ht="43.15" customHeight="1" x14ac:dyDescent="0.2">
      <c r="A17" s="94">
        <v>11</v>
      </c>
      <c r="B17" s="95"/>
      <c r="C17" s="1">
        <v>31</v>
      </c>
      <c r="D17" s="96" t="s">
        <v>37</v>
      </c>
      <c r="E17" s="97"/>
      <c r="F17" s="1">
        <v>4</v>
      </c>
      <c r="G17" s="98"/>
      <c r="H17" s="99"/>
      <c r="I17" s="1">
        <v>24</v>
      </c>
      <c r="J17" s="94">
        <v>45</v>
      </c>
      <c r="K17" s="95"/>
      <c r="L17" s="98" t="s">
        <v>61</v>
      </c>
      <c r="M17" s="100"/>
      <c r="N17" s="100"/>
      <c r="O17" s="100"/>
      <c r="P17" s="99"/>
      <c r="Q17" s="18"/>
      <c r="R17" s="118">
        <v>47.24</v>
      </c>
      <c r="S17" s="119"/>
      <c r="T17" s="120"/>
      <c r="U17" s="112">
        <v>500</v>
      </c>
      <c r="V17" s="113"/>
      <c r="W17" s="114"/>
      <c r="X17" s="12">
        <v>1176</v>
      </c>
      <c r="Y17" s="16">
        <v>1.5</v>
      </c>
      <c r="Z17" s="4">
        <v>0.5</v>
      </c>
      <c r="AA17" s="5">
        <f t="shared" si="0"/>
        <v>0</v>
      </c>
      <c r="AB17" s="6">
        <v>1.5</v>
      </c>
      <c r="AC17" s="7">
        <f t="shared" si="1"/>
        <v>70.86</v>
      </c>
      <c r="AD17" s="17">
        <v>0.25</v>
      </c>
      <c r="AE17" s="8">
        <f t="shared" si="2"/>
        <v>125</v>
      </c>
      <c r="AF17" s="9">
        <v>0.5</v>
      </c>
      <c r="AG17" s="10">
        <f t="shared" si="3"/>
        <v>588</v>
      </c>
      <c r="AH17" s="13">
        <f t="shared" si="4"/>
        <v>783.86</v>
      </c>
    </row>
    <row r="18" spans="1:34" ht="319.89999999999998" customHeight="1" x14ac:dyDescent="0.2">
      <c r="A18" s="94">
        <v>12</v>
      </c>
      <c r="B18" s="95"/>
      <c r="C18" s="1">
        <v>39</v>
      </c>
      <c r="D18" s="96" t="s">
        <v>37</v>
      </c>
      <c r="E18" s="97"/>
      <c r="F18" s="1">
        <v>4</v>
      </c>
      <c r="G18" s="98"/>
      <c r="H18" s="99"/>
      <c r="I18" s="1">
        <v>48</v>
      </c>
      <c r="J18" s="94">
        <v>80</v>
      </c>
      <c r="K18" s="95"/>
      <c r="L18" s="98" t="s">
        <v>62</v>
      </c>
      <c r="M18" s="100"/>
      <c r="N18" s="100"/>
      <c r="O18" s="100"/>
      <c r="P18" s="99"/>
      <c r="Q18" s="18"/>
      <c r="R18" s="109"/>
      <c r="S18" s="110"/>
      <c r="T18" s="111"/>
      <c r="U18" s="123"/>
      <c r="V18" s="124"/>
      <c r="W18" s="125"/>
      <c r="X18" s="12">
        <v>563.29999999999995</v>
      </c>
      <c r="Y18" s="16">
        <v>1.5</v>
      </c>
      <c r="Z18" s="4">
        <v>0.5</v>
      </c>
      <c r="AA18" s="5">
        <f t="shared" si="0"/>
        <v>0</v>
      </c>
      <c r="AB18" s="6">
        <v>1.5</v>
      </c>
      <c r="AC18" s="7">
        <f t="shared" si="1"/>
        <v>0</v>
      </c>
      <c r="AD18" s="17">
        <v>0.25</v>
      </c>
      <c r="AE18" s="8">
        <f t="shared" si="2"/>
        <v>0</v>
      </c>
      <c r="AF18" s="9">
        <v>0.5</v>
      </c>
      <c r="AG18" s="10">
        <f t="shared" si="3"/>
        <v>281.64999999999998</v>
      </c>
      <c r="AH18" s="13">
        <f t="shared" si="4"/>
        <v>281.64999999999998</v>
      </c>
    </row>
    <row r="19" spans="1:34" ht="117" customHeight="1" x14ac:dyDescent="0.2">
      <c r="A19" s="94">
        <v>13</v>
      </c>
      <c r="B19" s="95"/>
      <c r="C19" s="1">
        <v>40</v>
      </c>
      <c r="D19" s="96" t="s">
        <v>37</v>
      </c>
      <c r="E19" s="97"/>
      <c r="F19" s="1">
        <v>4</v>
      </c>
      <c r="G19" s="98"/>
      <c r="H19" s="99"/>
      <c r="I19" s="1">
        <v>43</v>
      </c>
      <c r="J19" s="94">
        <v>70</v>
      </c>
      <c r="K19" s="95"/>
      <c r="L19" s="98" t="s">
        <v>63</v>
      </c>
      <c r="M19" s="100"/>
      <c r="N19" s="100"/>
      <c r="O19" s="100"/>
      <c r="P19" s="99"/>
      <c r="Q19" s="18"/>
      <c r="R19" s="109"/>
      <c r="S19" s="110"/>
      <c r="T19" s="111"/>
      <c r="U19" s="112">
        <v>800</v>
      </c>
      <c r="V19" s="113"/>
      <c r="W19" s="114"/>
      <c r="X19" s="12">
        <v>3603.27</v>
      </c>
      <c r="Y19" s="16">
        <v>1.5</v>
      </c>
      <c r="Z19" s="4">
        <v>0.5</v>
      </c>
      <c r="AA19" s="5">
        <f t="shared" si="0"/>
        <v>0</v>
      </c>
      <c r="AB19" s="6">
        <v>1.5</v>
      </c>
      <c r="AC19" s="7">
        <f t="shared" si="1"/>
        <v>0</v>
      </c>
      <c r="AD19" s="17">
        <v>0.25</v>
      </c>
      <c r="AE19" s="8">
        <f t="shared" si="2"/>
        <v>200</v>
      </c>
      <c r="AF19" s="9">
        <v>0.5</v>
      </c>
      <c r="AG19" s="10">
        <f t="shared" si="3"/>
        <v>1801.635</v>
      </c>
      <c r="AH19" s="13">
        <f t="shared" si="4"/>
        <v>2001.635</v>
      </c>
    </row>
    <row r="20" spans="1:34" ht="58.15" customHeight="1" x14ac:dyDescent="0.2">
      <c r="A20" s="94">
        <v>14</v>
      </c>
      <c r="B20" s="95"/>
      <c r="C20" s="1">
        <v>41</v>
      </c>
      <c r="D20" s="96" t="s">
        <v>37</v>
      </c>
      <c r="E20" s="97"/>
      <c r="F20" s="1">
        <v>4</v>
      </c>
      <c r="G20" s="98"/>
      <c r="H20" s="99"/>
      <c r="I20" s="1">
        <v>43</v>
      </c>
      <c r="J20" s="121">
        <v>0</v>
      </c>
      <c r="K20" s="122"/>
      <c r="L20" s="98" t="s">
        <v>64</v>
      </c>
      <c r="M20" s="100"/>
      <c r="N20" s="100"/>
      <c r="O20" s="100"/>
      <c r="P20" s="99"/>
      <c r="Q20" s="18"/>
      <c r="R20" s="118">
        <v>1261.56</v>
      </c>
      <c r="S20" s="119"/>
      <c r="T20" s="120"/>
      <c r="U20" s="112">
        <v>900</v>
      </c>
      <c r="V20" s="113"/>
      <c r="W20" s="114"/>
      <c r="X20" s="12">
        <v>2890.11</v>
      </c>
      <c r="Y20" s="16">
        <v>1.5</v>
      </c>
      <c r="Z20" s="4">
        <v>0.5</v>
      </c>
      <c r="AA20" s="5">
        <f t="shared" si="0"/>
        <v>0</v>
      </c>
      <c r="AB20" s="6">
        <v>1.5</v>
      </c>
      <c r="AC20" s="7">
        <f t="shared" si="1"/>
        <v>1892.34</v>
      </c>
      <c r="AD20" s="17">
        <v>0.25</v>
      </c>
      <c r="AE20" s="8">
        <f t="shared" si="2"/>
        <v>225</v>
      </c>
      <c r="AF20" s="9">
        <v>0.5</v>
      </c>
      <c r="AG20" s="10">
        <f t="shared" si="3"/>
        <v>1445.0550000000001</v>
      </c>
      <c r="AH20" s="13">
        <f t="shared" si="4"/>
        <v>3562.3950000000004</v>
      </c>
    </row>
    <row r="21" spans="1:34" ht="43.15" customHeight="1" x14ac:dyDescent="0.2">
      <c r="A21" s="94">
        <v>15</v>
      </c>
      <c r="B21" s="95"/>
      <c r="C21" s="1">
        <v>42</v>
      </c>
      <c r="D21" s="96" t="s">
        <v>37</v>
      </c>
      <c r="E21" s="97"/>
      <c r="F21" s="1">
        <v>4</v>
      </c>
      <c r="G21" s="98"/>
      <c r="H21" s="99"/>
      <c r="I21" s="1">
        <v>46</v>
      </c>
      <c r="J21" s="121">
        <v>0</v>
      </c>
      <c r="K21" s="122"/>
      <c r="L21" s="98" t="s">
        <v>65</v>
      </c>
      <c r="M21" s="100"/>
      <c r="N21" s="100"/>
      <c r="O21" s="100"/>
      <c r="P21" s="99"/>
      <c r="Q21" s="11">
        <v>459.23</v>
      </c>
      <c r="R21" s="118">
        <v>1165.55</v>
      </c>
      <c r="S21" s="119"/>
      <c r="T21" s="120"/>
      <c r="U21" s="112">
        <v>1050</v>
      </c>
      <c r="V21" s="113"/>
      <c r="W21" s="114"/>
      <c r="X21" s="12">
        <v>1439</v>
      </c>
      <c r="Y21" s="16">
        <v>1.5</v>
      </c>
      <c r="Z21" s="4">
        <v>0.5</v>
      </c>
      <c r="AA21" s="5">
        <f t="shared" si="0"/>
        <v>229.61500000000001</v>
      </c>
      <c r="AB21" s="6">
        <v>1.5</v>
      </c>
      <c r="AC21" s="7">
        <f t="shared" si="1"/>
        <v>1748.3249999999998</v>
      </c>
      <c r="AD21" s="17">
        <v>0.25</v>
      </c>
      <c r="AE21" s="8">
        <f t="shared" si="2"/>
        <v>262.5</v>
      </c>
      <c r="AF21" s="9">
        <v>0.5</v>
      </c>
      <c r="AG21" s="10">
        <f t="shared" si="3"/>
        <v>719.5</v>
      </c>
      <c r="AH21" s="13">
        <f t="shared" si="4"/>
        <v>2959.9399999999996</v>
      </c>
    </row>
    <row r="22" spans="1:34" ht="43.9" customHeight="1" x14ac:dyDescent="0.2">
      <c r="A22" s="94">
        <v>16</v>
      </c>
      <c r="B22" s="95"/>
      <c r="C22" s="1">
        <v>43</v>
      </c>
      <c r="D22" s="96" t="s">
        <v>37</v>
      </c>
      <c r="E22" s="97"/>
      <c r="F22" s="1">
        <v>3</v>
      </c>
      <c r="G22" s="98"/>
      <c r="H22" s="99"/>
      <c r="I22" s="1">
        <v>34</v>
      </c>
      <c r="J22" s="121">
        <v>0</v>
      </c>
      <c r="K22" s="122"/>
      <c r="L22" s="98" t="s">
        <v>66</v>
      </c>
      <c r="M22" s="100"/>
      <c r="N22" s="100"/>
      <c r="O22" s="100"/>
      <c r="P22" s="99"/>
      <c r="Q22" s="11">
        <v>535.14</v>
      </c>
      <c r="R22" s="109"/>
      <c r="S22" s="110"/>
      <c r="T22" s="111"/>
      <c r="U22" s="112">
        <v>900</v>
      </c>
      <c r="V22" s="113"/>
      <c r="W22" s="114"/>
      <c r="X22" s="19"/>
      <c r="Y22" s="16">
        <v>1.5</v>
      </c>
      <c r="Z22" s="4">
        <v>0.5</v>
      </c>
      <c r="AA22" s="5">
        <f t="shared" si="0"/>
        <v>267.57</v>
      </c>
      <c r="AB22" s="6">
        <v>1.5</v>
      </c>
      <c r="AC22" s="7">
        <f t="shared" si="1"/>
        <v>0</v>
      </c>
      <c r="AD22" s="17">
        <v>0.25</v>
      </c>
      <c r="AE22" s="8">
        <f t="shared" si="2"/>
        <v>225</v>
      </c>
      <c r="AF22" s="9">
        <v>0.5</v>
      </c>
      <c r="AG22" s="10">
        <f t="shared" si="3"/>
        <v>0</v>
      </c>
      <c r="AH22" s="13">
        <f t="shared" si="4"/>
        <v>492.57</v>
      </c>
    </row>
    <row r="23" spans="1:34" ht="43.15" customHeight="1" x14ac:dyDescent="0.2">
      <c r="A23" s="94">
        <v>17</v>
      </c>
      <c r="B23" s="95"/>
      <c r="C23" s="1">
        <v>49</v>
      </c>
      <c r="D23" s="96" t="s">
        <v>37</v>
      </c>
      <c r="E23" s="97"/>
      <c r="F23" s="1">
        <v>3</v>
      </c>
      <c r="G23" s="98"/>
      <c r="H23" s="99"/>
      <c r="I23" s="1">
        <v>24</v>
      </c>
      <c r="J23" s="94">
        <v>80</v>
      </c>
      <c r="K23" s="95"/>
      <c r="L23" s="98" t="s">
        <v>67</v>
      </c>
      <c r="M23" s="100"/>
      <c r="N23" s="100"/>
      <c r="O23" s="100"/>
      <c r="P23" s="99"/>
      <c r="Q23" s="11">
        <v>492.13</v>
      </c>
      <c r="R23" s="109"/>
      <c r="S23" s="110"/>
      <c r="T23" s="111"/>
      <c r="U23" s="112">
        <v>750</v>
      </c>
      <c r="V23" s="113"/>
      <c r="W23" s="114"/>
      <c r="X23" s="19"/>
      <c r="Y23" s="16">
        <v>1.5</v>
      </c>
      <c r="Z23" s="4">
        <v>0.5</v>
      </c>
      <c r="AA23" s="5">
        <f t="shared" si="0"/>
        <v>246.065</v>
      </c>
      <c r="AB23" s="6">
        <v>1.5</v>
      </c>
      <c r="AC23" s="7">
        <f t="shared" si="1"/>
        <v>0</v>
      </c>
      <c r="AD23" s="17">
        <v>0.25</v>
      </c>
      <c r="AE23" s="8">
        <f t="shared" si="2"/>
        <v>187.5</v>
      </c>
      <c r="AF23" s="9">
        <v>0.5</v>
      </c>
      <c r="AG23" s="10">
        <f t="shared" si="3"/>
        <v>0</v>
      </c>
      <c r="AH23" s="13">
        <f t="shared" si="4"/>
        <v>433.565</v>
      </c>
    </row>
    <row r="24" spans="1:34" ht="43.9" customHeight="1" x14ac:dyDescent="0.2">
      <c r="A24" s="94">
        <v>18</v>
      </c>
      <c r="B24" s="95"/>
      <c r="C24" s="1">
        <v>50</v>
      </c>
      <c r="D24" s="96" t="s">
        <v>37</v>
      </c>
      <c r="E24" s="97"/>
      <c r="F24" s="1">
        <v>3</v>
      </c>
      <c r="G24" s="98"/>
      <c r="H24" s="99"/>
      <c r="I24" s="1">
        <v>32</v>
      </c>
      <c r="J24" s="94">
        <v>40</v>
      </c>
      <c r="K24" s="95"/>
      <c r="L24" s="98" t="s">
        <v>68</v>
      </c>
      <c r="M24" s="100"/>
      <c r="N24" s="100"/>
      <c r="O24" s="100"/>
      <c r="P24" s="99"/>
      <c r="Q24" s="11">
        <v>493.82</v>
      </c>
      <c r="R24" s="109"/>
      <c r="S24" s="110"/>
      <c r="T24" s="111"/>
      <c r="U24" s="112">
        <v>750</v>
      </c>
      <c r="V24" s="113"/>
      <c r="W24" s="114"/>
      <c r="X24" s="19"/>
      <c r="Y24" s="16">
        <v>1.5</v>
      </c>
      <c r="Z24" s="4">
        <v>0.5</v>
      </c>
      <c r="AA24" s="5">
        <f t="shared" si="0"/>
        <v>246.91</v>
      </c>
      <c r="AB24" s="6">
        <v>1.5</v>
      </c>
      <c r="AC24" s="7">
        <f t="shared" si="1"/>
        <v>0</v>
      </c>
      <c r="AD24" s="17">
        <v>0.25</v>
      </c>
      <c r="AE24" s="8">
        <f t="shared" si="2"/>
        <v>187.5</v>
      </c>
      <c r="AF24" s="9">
        <v>0.5</v>
      </c>
      <c r="AG24" s="10">
        <f t="shared" si="3"/>
        <v>0</v>
      </c>
      <c r="AH24" s="13">
        <f t="shared" si="4"/>
        <v>434.40999999999997</v>
      </c>
    </row>
    <row r="25" spans="1:34" ht="58.15" customHeight="1" x14ac:dyDescent="0.2">
      <c r="A25" s="94">
        <v>19</v>
      </c>
      <c r="B25" s="95"/>
      <c r="C25" s="1">
        <v>68</v>
      </c>
      <c r="D25" s="96" t="s">
        <v>37</v>
      </c>
      <c r="E25" s="97"/>
      <c r="F25" s="1">
        <v>3</v>
      </c>
      <c r="G25" s="98"/>
      <c r="H25" s="99"/>
      <c r="I25" s="1">
        <v>29</v>
      </c>
      <c r="J25" s="94">
        <v>40</v>
      </c>
      <c r="K25" s="95"/>
      <c r="L25" s="98" t="s">
        <v>69</v>
      </c>
      <c r="M25" s="100"/>
      <c r="N25" s="100"/>
      <c r="O25" s="100"/>
      <c r="P25" s="99"/>
      <c r="Q25" s="11">
        <v>195.52</v>
      </c>
      <c r="R25" s="109"/>
      <c r="S25" s="110"/>
      <c r="T25" s="111"/>
      <c r="U25" s="112">
        <v>400</v>
      </c>
      <c r="V25" s="113"/>
      <c r="W25" s="114"/>
      <c r="X25" s="19"/>
      <c r="Y25" s="16">
        <v>1.5</v>
      </c>
      <c r="Z25" s="4">
        <v>0.5</v>
      </c>
      <c r="AA25" s="5">
        <f t="shared" si="0"/>
        <v>97.76</v>
      </c>
      <c r="AB25" s="6">
        <v>1.5</v>
      </c>
      <c r="AC25" s="7">
        <f t="shared" si="1"/>
        <v>0</v>
      </c>
      <c r="AD25" s="17">
        <v>0.25</v>
      </c>
      <c r="AE25" s="8">
        <f t="shared" si="2"/>
        <v>100</v>
      </c>
      <c r="AF25" s="9">
        <v>0.5</v>
      </c>
      <c r="AG25" s="10">
        <f t="shared" si="3"/>
        <v>0</v>
      </c>
      <c r="AH25" s="13">
        <f t="shared" si="4"/>
        <v>197.76</v>
      </c>
    </row>
    <row r="26" spans="1:34" ht="34.5" customHeight="1" x14ac:dyDescent="0.2">
      <c r="A26" s="94">
        <v>20</v>
      </c>
      <c r="B26" s="95"/>
      <c r="C26" s="1">
        <v>355</v>
      </c>
      <c r="D26" s="96" t="s">
        <v>37</v>
      </c>
      <c r="E26" s="97"/>
      <c r="F26" s="1">
        <v>3</v>
      </c>
      <c r="G26" s="98"/>
      <c r="H26" s="99"/>
      <c r="I26" s="1">
        <v>36</v>
      </c>
      <c r="J26" s="94">
        <v>60</v>
      </c>
      <c r="K26" s="95"/>
      <c r="L26" s="98" t="s">
        <v>97</v>
      </c>
      <c r="M26" s="100"/>
      <c r="N26" s="100"/>
      <c r="O26" s="100"/>
      <c r="P26" s="99"/>
      <c r="Q26" s="11">
        <v>245.17</v>
      </c>
      <c r="R26" s="109"/>
      <c r="S26" s="110"/>
      <c r="T26" s="111"/>
      <c r="U26" s="112">
        <v>500</v>
      </c>
      <c r="V26" s="113"/>
      <c r="W26" s="114"/>
      <c r="X26" s="12">
        <v>1031.8499999999999</v>
      </c>
      <c r="Y26" s="16">
        <v>1.5</v>
      </c>
      <c r="Z26" s="4">
        <v>0.5</v>
      </c>
      <c r="AA26" s="5">
        <f t="shared" si="0"/>
        <v>122.58499999999999</v>
      </c>
      <c r="AB26" s="6">
        <v>1.5</v>
      </c>
      <c r="AC26" s="7">
        <f t="shared" si="1"/>
        <v>0</v>
      </c>
      <c r="AD26" s="17">
        <v>0.25</v>
      </c>
      <c r="AE26" s="8">
        <f t="shared" si="2"/>
        <v>125</v>
      </c>
      <c r="AF26" s="9">
        <v>0.5</v>
      </c>
      <c r="AG26" s="10">
        <f t="shared" si="3"/>
        <v>515.92499999999995</v>
      </c>
      <c r="AH26" s="13">
        <f t="shared" si="4"/>
        <v>763.51</v>
      </c>
    </row>
    <row r="27" spans="1:34" ht="43.9" customHeight="1" x14ac:dyDescent="0.2">
      <c r="A27" s="94">
        <v>21</v>
      </c>
      <c r="B27" s="95"/>
      <c r="C27" s="1">
        <v>357</v>
      </c>
      <c r="D27" s="96" t="s">
        <v>37</v>
      </c>
      <c r="E27" s="97"/>
      <c r="F27" s="1">
        <v>4</v>
      </c>
      <c r="G27" s="98"/>
      <c r="H27" s="99"/>
      <c r="I27" s="1">
        <v>97</v>
      </c>
      <c r="J27" s="121">
        <v>3</v>
      </c>
      <c r="K27" s="122"/>
      <c r="L27" s="96" t="s">
        <v>39</v>
      </c>
      <c r="M27" s="126"/>
      <c r="N27" s="126"/>
      <c r="O27" s="126"/>
      <c r="P27" s="97"/>
      <c r="Q27" s="18"/>
      <c r="R27" s="109"/>
      <c r="S27" s="110"/>
      <c r="T27" s="111"/>
      <c r="U27" s="112">
        <v>500</v>
      </c>
      <c r="V27" s="113"/>
      <c r="W27" s="114"/>
      <c r="X27" s="12">
        <v>1015.29</v>
      </c>
      <c r="Y27" s="16">
        <v>1.5</v>
      </c>
      <c r="Z27" s="4">
        <v>0.5</v>
      </c>
      <c r="AA27" s="5">
        <f t="shared" si="0"/>
        <v>0</v>
      </c>
      <c r="AB27" s="6">
        <v>1.5</v>
      </c>
      <c r="AC27" s="7">
        <f t="shared" si="1"/>
        <v>0</v>
      </c>
      <c r="AD27" s="17">
        <v>0.25</v>
      </c>
      <c r="AE27" s="8">
        <f t="shared" si="2"/>
        <v>125</v>
      </c>
      <c r="AF27" s="9">
        <v>0.5</v>
      </c>
      <c r="AG27" s="10">
        <f t="shared" si="3"/>
        <v>507.64499999999998</v>
      </c>
      <c r="AH27" s="13">
        <f t="shared" si="4"/>
        <v>632.64499999999998</v>
      </c>
    </row>
    <row r="28" spans="1:34" ht="306" customHeight="1" x14ac:dyDescent="0.2">
      <c r="A28" s="94">
        <v>22</v>
      </c>
      <c r="B28" s="95"/>
      <c r="C28" s="1">
        <v>389</v>
      </c>
      <c r="D28" s="96" t="s">
        <v>37</v>
      </c>
      <c r="E28" s="97"/>
      <c r="F28" s="1">
        <v>4</v>
      </c>
      <c r="G28" s="98"/>
      <c r="H28" s="99"/>
      <c r="I28" s="1">
        <v>24</v>
      </c>
      <c r="J28" s="94">
        <v>45</v>
      </c>
      <c r="K28" s="95"/>
      <c r="L28" s="98" t="s">
        <v>70</v>
      </c>
      <c r="M28" s="100"/>
      <c r="N28" s="100"/>
      <c r="O28" s="100"/>
      <c r="P28" s="99"/>
      <c r="Q28" s="18"/>
      <c r="R28" s="118">
        <v>0</v>
      </c>
      <c r="S28" s="119"/>
      <c r="T28" s="120"/>
      <c r="U28" s="112">
        <v>500</v>
      </c>
      <c r="V28" s="113"/>
      <c r="W28" s="114"/>
      <c r="X28" s="12">
        <v>1078.44</v>
      </c>
      <c r="Y28" s="16">
        <v>1.5</v>
      </c>
      <c r="Z28" s="4">
        <v>0.5</v>
      </c>
      <c r="AA28" s="5">
        <f t="shared" si="0"/>
        <v>0</v>
      </c>
      <c r="AB28" s="6">
        <v>1.5</v>
      </c>
      <c r="AC28" s="7">
        <f t="shared" si="1"/>
        <v>0</v>
      </c>
      <c r="AD28" s="17">
        <v>0.25</v>
      </c>
      <c r="AE28" s="8">
        <f t="shared" si="2"/>
        <v>125</v>
      </c>
      <c r="AF28" s="9">
        <v>0.5</v>
      </c>
      <c r="AG28" s="10">
        <f t="shared" si="3"/>
        <v>539.22</v>
      </c>
      <c r="AH28" s="13">
        <f t="shared" si="4"/>
        <v>664.22</v>
      </c>
    </row>
    <row r="29" spans="1:34" ht="16.5" customHeight="1" x14ac:dyDescent="0.2">
      <c r="A29" s="107" t="s">
        <v>40</v>
      </c>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24"/>
    </row>
    <row r="30" spans="1:34" ht="88.15" customHeight="1" x14ac:dyDescent="0.2">
      <c r="A30" s="94">
        <v>23</v>
      </c>
      <c r="B30" s="95"/>
      <c r="C30" s="1">
        <v>3</v>
      </c>
      <c r="D30" s="96" t="s">
        <v>37</v>
      </c>
      <c r="E30" s="97"/>
      <c r="F30" s="1">
        <v>3</v>
      </c>
      <c r="G30" s="94">
        <v>1</v>
      </c>
      <c r="H30" s="95"/>
      <c r="I30" s="1">
        <v>59</v>
      </c>
      <c r="J30" s="94">
        <v>42</v>
      </c>
      <c r="K30" s="95"/>
      <c r="L30" s="98" t="s">
        <v>71</v>
      </c>
      <c r="M30" s="100"/>
      <c r="N30" s="100"/>
      <c r="O30" s="100"/>
      <c r="P30" s="99"/>
      <c r="Q30" s="20"/>
      <c r="R30" s="101"/>
      <c r="S30" s="102"/>
      <c r="T30" s="103"/>
      <c r="U30" s="104">
        <v>1600</v>
      </c>
      <c r="V30" s="105"/>
      <c r="W30" s="106"/>
      <c r="X30" s="15"/>
      <c r="Y30" s="16">
        <v>1.5</v>
      </c>
      <c r="Z30" s="4">
        <v>0.5</v>
      </c>
      <c r="AA30" s="5">
        <f t="shared" si="0"/>
        <v>0</v>
      </c>
      <c r="AB30" s="6">
        <v>1.5</v>
      </c>
      <c r="AC30" s="7">
        <f t="shared" si="1"/>
        <v>0</v>
      </c>
      <c r="AD30" s="17">
        <v>0.25</v>
      </c>
      <c r="AE30" s="8">
        <f>U30*AD30</f>
        <v>400</v>
      </c>
      <c r="AF30" s="9">
        <v>0.5</v>
      </c>
      <c r="AG30" s="10">
        <f t="shared" si="3"/>
        <v>0</v>
      </c>
      <c r="AH30" s="13">
        <f t="shared" si="4"/>
        <v>400</v>
      </c>
    </row>
    <row r="31" spans="1:34" ht="15" x14ac:dyDescent="0.2">
      <c r="A31" s="107" t="s">
        <v>2</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24"/>
    </row>
    <row r="32" spans="1:34" ht="108" customHeight="1" x14ac:dyDescent="0.2">
      <c r="A32" s="94">
        <v>24</v>
      </c>
      <c r="B32" s="95"/>
      <c r="C32" s="1">
        <v>103</v>
      </c>
      <c r="D32" s="96" t="s">
        <v>37</v>
      </c>
      <c r="E32" s="97"/>
      <c r="F32" s="1">
        <v>2</v>
      </c>
      <c r="G32" s="94">
        <v>10</v>
      </c>
      <c r="H32" s="95"/>
      <c r="I32" s="1">
        <v>15</v>
      </c>
      <c r="J32" s="94">
        <v>90</v>
      </c>
      <c r="K32" s="95"/>
      <c r="L32" s="96" t="s">
        <v>3</v>
      </c>
      <c r="M32" s="100"/>
      <c r="N32" s="100"/>
      <c r="O32" s="100"/>
      <c r="P32" s="99"/>
      <c r="Q32" s="20"/>
      <c r="R32" s="101"/>
      <c r="S32" s="102"/>
      <c r="T32" s="103"/>
      <c r="U32" s="104">
        <v>1200</v>
      </c>
      <c r="V32" s="105"/>
      <c r="W32" s="106"/>
      <c r="X32" s="15"/>
      <c r="Y32" s="16">
        <v>1.5</v>
      </c>
      <c r="Z32" s="4">
        <v>0.5</v>
      </c>
      <c r="AA32" s="5">
        <f t="shared" ref="AA32" si="5">Q32*Z32</f>
        <v>0</v>
      </c>
      <c r="AB32" s="6">
        <v>1.5</v>
      </c>
      <c r="AC32" s="7">
        <f t="shared" ref="AC32" si="6">R32*AB32</f>
        <v>0</v>
      </c>
      <c r="AD32" s="17">
        <v>0.25</v>
      </c>
      <c r="AE32" s="8">
        <f>U32*AD32</f>
        <v>300</v>
      </c>
      <c r="AF32" s="9">
        <v>0.5</v>
      </c>
      <c r="AG32" s="10">
        <f t="shared" ref="AG32" si="7">X32*AF32</f>
        <v>0</v>
      </c>
      <c r="AH32" s="13">
        <f t="shared" ref="AH32" si="8">AA32+AC32+AE32+AG32</f>
        <v>300</v>
      </c>
    </row>
    <row r="33" spans="1:35" ht="16.5" customHeight="1" x14ac:dyDescent="0.2">
      <c r="A33" s="107" t="s">
        <v>98</v>
      </c>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24"/>
    </row>
    <row r="34" spans="1:35" ht="232.15" customHeight="1" x14ac:dyDescent="0.2">
      <c r="A34" s="94">
        <v>25</v>
      </c>
      <c r="B34" s="95"/>
      <c r="C34" s="1">
        <v>145</v>
      </c>
      <c r="D34" s="96" t="s">
        <v>37</v>
      </c>
      <c r="E34" s="97"/>
      <c r="F34" s="1">
        <v>3</v>
      </c>
      <c r="G34" s="94">
        <v>1</v>
      </c>
      <c r="H34" s="95"/>
      <c r="I34" s="1">
        <v>54</v>
      </c>
      <c r="J34" s="94">
        <v>80</v>
      </c>
      <c r="K34" s="95"/>
      <c r="L34" s="98" t="s">
        <v>72</v>
      </c>
      <c r="M34" s="100"/>
      <c r="N34" s="100"/>
      <c r="O34" s="100"/>
      <c r="P34" s="99"/>
      <c r="Q34" s="20"/>
      <c r="R34" s="101"/>
      <c r="S34" s="102"/>
      <c r="T34" s="103"/>
      <c r="U34" s="104">
        <v>4900</v>
      </c>
      <c r="V34" s="105"/>
      <c r="W34" s="106"/>
      <c r="X34" s="15"/>
      <c r="Y34" s="16">
        <v>1.5</v>
      </c>
      <c r="Z34" s="4">
        <v>0.5</v>
      </c>
      <c r="AA34" s="5">
        <f t="shared" si="0"/>
        <v>0</v>
      </c>
      <c r="AB34" s="6">
        <v>1.5</v>
      </c>
      <c r="AC34" s="7">
        <f t="shared" si="1"/>
        <v>0</v>
      </c>
      <c r="AD34" s="17">
        <v>0.25</v>
      </c>
      <c r="AE34" s="8">
        <f>U34*AD34</f>
        <v>1225</v>
      </c>
      <c r="AF34" s="9">
        <v>0.5</v>
      </c>
      <c r="AG34" s="10">
        <f t="shared" si="3"/>
        <v>0</v>
      </c>
      <c r="AH34" s="13">
        <f t="shared" si="4"/>
        <v>1225</v>
      </c>
    </row>
    <row r="35" spans="1:35" ht="87.4" customHeight="1" x14ac:dyDescent="0.2">
      <c r="A35" s="94">
        <v>26</v>
      </c>
      <c r="B35" s="95"/>
      <c r="C35" s="1">
        <v>149</v>
      </c>
      <c r="D35" s="96" t="s">
        <v>37</v>
      </c>
      <c r="E35" s="97"/>
      <c r="F35" s="1">
        <v>3</v>
      </c>
      <c r="G35" s="94">
        <v>1</v>
      </c>
      <c r="H35" s="95"/>
      <c r="I35" s="1">
        <v>62</v>
      </c>
      <c r="J35" s="94">
        <v>25</v>
      </c>
      <c r="K35" s="95"/>
      <c r="L35" s="98" t="s">
        <v>73</v>
      </c>
      <c r="M35" s="100"/>
      <c r="N35" s="100"/>
      <c r="O35" s="100"/>
      <c r="P35" s="99"/>
      <c r="Q35" s="20"/>
      <c r="R35" s="101"/>
      <c r="S35" s="102"/>
      <c r="T35" s="103"/>
      <c r="U35" s="104">
        <v>1600</v>
      </c>
      <c r="V35" s="105"/>
      <c r="W35" s="106"/>
      <c r="X35" s="15"/>
      <c r="Y35" s="16">
        <v>1.5</v>
      </c>
      <c r="Z35" s="4">
        <v>0.5</v>
      </c>
      <c r="AA35" s="5">
        <f t="shared" si="0"/>
        <v>0</v>
      </c>
      <c r="AB35" s="6">
        <v>1.5</v>
      </c>
      <c r="AC35" s="7">
        <f t="shared" si="1"/>
        <v>0</v>
      </c>
      <c r="AD35" s="17">
        <v>0.25</v>
      </c>
      <c r="AE35" s="8">
        <f>U35*AD35</f>
        <v>400</v>
      </c>
      <c r="AF35" s="9">
        <v>0.5</v>
      </c>
      <c r="AG35" s="10">
        <f t="shared" si="3"/>
        <v>0</v>
      </c>
      <c r="AH35" s="13">
        <f t="shared" si="4"/>
        <v>400</v>
      </c>
      <c r="AI35" s="21"/>
    </row>
    <row r="36" spans="1:35" ht="87.4" customHeight="1" x14ac:dyDescent="0.2">
      <c r="A36" s="94">
        <v>27</v>
      </c>
      <c r="B36" s="95"/>
      <c r="C36" s="1">
        <v>214</v>
      </c>
      <c r="D36" s="96" t="s">
        <v>37</v>
      </c>
      <c r="E36" s="97"/>
      <c r="F36" s="1">
        <v>3</v>
      </c>
      <c r="G36" s="94">
        <v>0</v>
      </c>
      <c r="H36" s="95"/>
      <c r="I36" s="1">
        <v>7</v>
      </c>
      <c r="J36" s="94">
        <v>90</v>
      </c>
      <c r="K36" s="95"/>
      <c r="L36" s="96" t="s">
        <v>4</v>
      </c>
      <c r="M36" s="100"/>
      <c r="N36" s="100"/>
      <c r="O36" s="100"/>
      <c r="P36" s="99"/>
      <c r="Q36" s="20"/>
      <c r="R36" s="101"/>
      <c r="S36" s="102"/>
      <c r="T36" s="103"/>
      <c r="U36" s="104">
        <v>300</v>
      </c>
      <c r="V36" s="105"/>
      <c r="W36" s="106"/>
      <c r="X36" s="15"/>
      <c r="Y36" s="16">
        <v>1.5</v>
      </c>
      <c r="Z36" s="4">
        <v>0.5</v>
      </c>
      <c r="AA36" s="5">
        <f t="shared" ref="AA36:AA37" si="9">Q36*Z36</f>
        <v>0</v>
      </c>
      <c r="AB36" s="6">
        <v>1.5</v>
      </c>
      <c r="AC36" s="7">
        <f t="shared" ref="AC36:AC37" si="10">R36*AB36</f>
        <v>0</v>
      </c>
      <c r="AD36" s="17">
        <v>0.25</v>
      </c>
      <c r="AE36" s="8">
        <f t="shared" ref="AE36:AE37" si="11">U36*AD36</f>
        <v>75</v>
      </c>
      <c r="AF36" s="9">
        <v>1.5</v>
      </c>
      <c r="AG36" s="10">
        <f t="shared" ref="AG36:AG37" si="12">X36*AF36</f>
        <v>0</v>
      </c>
      <c r="AH36" s="13">
        <f t="shared" ref="AH36:AH37" si="13">AA36+AC36+AE36+AG36</f>
        <v>75</v>
      </c>
      <c r="AI36" s="21"/>
    </row>
    <row r="37" spans="1:35" ht="87.4" customHeight="1" x14ac:dyDescent="0.2">
      <c r="A37" s="94">
        <v>28</v>
      </c>
      <c r="B37" s="95"/>
      <c r="C37" s="1">
        <v>147</v>
      </c>
      <c r="D37" s="96" t="s">
        <v>37</v>
      </c>
      <c r="E37" s="97"/>
      <c r="F37" s="1">
        <v>3</v>
      </c>
      <c r="G37" s="94">
        <v>0</v>
      </c>
      <c r="H37" s="95"/>
      <c r="I37" s="1">
        <v>19</v>
      </c>
      <c r="J37" s="94">
        <v>50</v>
      </c>
      <c r="K37" s="95"/>
      <c r="L37" s="96" t="s">
        <v>5</v>
      </c>
      <c r="M37" s="100"/>
      <c r="N37" s="100"/>
      <c r="O37" s="100"/>
      <c r="P37" s="99"/>
      <c r="Q37" s="20"/>
      <c r="R37" s="101"/>
      <c r="S37" s="102"/>
      <c r="T37" s="103"/>
      <c r="U37" s="104">
        <v>300</v>
      </c>
      <c r="V37" s="105"/>
      <c r="W37" s="106"/>
      <c r="X37" s="15"/>
      <c r="Y37" s="16">
        <v>1.5</v>
      </c>
      <c r="Z37" s="4">
        <v>0.5</v>
      </c>
      <c r="AA37" s="5">
        <f t="shared" si="9"/>
        <v>0</v>
      </c>
      <c r="AB37" s="6">
        <v>1.5</v>
      </c>
      <c r="AC37" s="7">
        <f t="shared" si="10"/>
        <v>0</v>
      </c>
      <c r="AD37" s="17">
        <v>0.25</v>
      </c>
      <c r="AE37" s="8">
        <f t="shared" si="11"/>
        <v>75</v>
      </c>
      <c r="AF37" s="9">
        <v>2.5</v>
      </c>
      <c r="AG37" s="10">
        <f t="shared" si="12"/>
        <v>0</v>
      </c>
      <c r="AH37" s="13">
        <f t="shared" si="13"/>
        <v>75</v>
      </c>
      <c r="AI37" s="21"/>
    </row>
    <row r="38" spans="1:35" ht="16.5" customHeight="1" x14ac:dyDescent="0.2">
      <c r="A38" s="107" t="s">
        <v>41</v>
      </c>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24"/>
      <c r="AI38" s="21"/>
    </row>
    <row r="39" spans="1:35" ht="33" customHeight="1" x14ac:dyDescent="0.2">
      <c r="A39" s="94">
        <v>29</v>
      </c>
      <c r="B39" s="95"/>
      <c r="C39" s="1">
        <v>383</v>
      </c>
      <c r="D39" s="96" t="s">
        <v>37</v>
      </c>
      <c r="E39" s="97"/>
      <c r="F39" s="1">
        <v>3</v>
      </c>
      <c r="G39" s="94">
        <v>3</v>
      </c>
      <c r="H39" s="95"/>
      <c r="I39" s="1">
        <v>51</v>
      </c>
      <c r="J39" s="94">
        <v>47</v>
      </c>
      <c r="K39" s="95"/>
      <c r="L39" s="98" t="s">
        <v>74</v>
      </c>
      <c r="M39" s="100"/>
      <c r="N39" s="100"/>
      <c r="O39" s="100"/>
      <c r="P39" s="99"/>
      <c r="Q39" s="20"/>
      <c r="R39" s="101"/>
      <c r="S39" s="102"/>
      <c r="T39" s="103"/>
      <c r="U39" s="104">
        <v>5319.65</v>
      </c>
      <c r="V39" s="105"/>
      <c r="W39" s="106"/>
      <c r="X39" s="15"/>
      <c r="Y39" s="16">
        <v>1.5</v>
      </c>
      <c r="Z39" s="4">
        <v>0.5</v>
      </c>
      <c r="AA39" s="5">
        <f t="shared" si="0"/>
        <v>0</v>
      </c>
      <c r="AB39" s="6">
        <v>1.5</v>
      </c>
      <c r="AC39" s="7">
        <f t="shared" si="1"/>
        <v>0</v>
      </c>
      <c r="AD39" s="17">
        <v>0.25</v>
      </c>
      <c r="AE39" s="8">
        <f>U39*AD39</f>
        <v>1329.9124999999999</v>
      </c>
      <c r="AF39" s="9">
        <v>0.5</v>
      </c>
      <c r="AG39" s="10">
        <f t="shared" si="3"/>
        <v>0</v>
      </c>
      <c r="AH39" s="13">
        <f t="shared" si="4"/>
        <v>1329.9124999999999</v>
      </c>
      <c r="AI39" s="21"/>
    </row>
    <row r="40" spans="1:35" ht="16.5" customHeight="1" x14ac:dyDescent="0.2">
      <c r="A40" s="21" t="s">
        <v>0</v>
      </c>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13">
        <f>SUM(AH6:AH39)</f>
        <v>23540.137499999993</v>
      </c>
      <c r="AI40" s="21"/>
    </row>
    <row r="41" spans="1:35" ht="48.4" customHeight="1" x14ac:dyDescent="0.2">
      <c r="A41" s="127" t="s">
        <v>42</v>
      </c>
      <c r="B41" s="128"/>
      <c r="C41" s="128"/>
      <c r="D41" s="128"/>
      <c r="E41" s="128"/>
      <c r="F41" s="128"/>
      <c r="G41" s="128"/>
      <c r="H41" s="128"/>
      <c r="I41" s="128"/>
      <c r="J41" s="128"/>
      <c r="K41" s="128"/>
      <c r="L41" s="128"/>
      <c r="M41" s="128"/>
      <c r="N41" s="128"/>
      <c r="O41" s="128"/>
      <c r="P41" s="128"/>
      <c r="Q41" s="128"/>
      <c r="R41" s="128"/>
      <c r="S41" s="129"/>
      <c r="T41" s="130"/>
      <c r="U41" s="130"/>
      <c r="V41" s="130"/>
    </row>
    <row r="42" spans="1:35" ht="6" customHeight="1" x14ac:dyDescent="0.2">
      <c r="A42" s="130"/>
      <c r="B42" s="130"/>
      <c r="C42" s="130"/>
      <c r="D42" s="130"/>
      <c r="E42" s="130"/>
      <c r="F42" s="130"/>
      <c r="G42" s="130"/>
      <c r="H42" s="130"/>
      <c r="I42" s="130"/>
      <c r="J42" s="130"/>
      <c r="K42" s="130"/>
      <c r="L42" s="130"/>
      <c r="M42" s="130"/>
      <c r="N42" s="130"/>
      <c r="O42" s="130"/>
      <c r="P42" s="130"/>
      <c r="Q42" s="130"/>
      <c r="R42" s="130"/>
      <c r="S42" s="130"/>
      <c r="T42" s="130"/>
      <c r="U42" s="130"/>
      <c r="V42" s="130"/>
    </row>
    <row r="43" spans="1:35" ht="17.25" customHeight="1" x14ac:dyDescent="0.2">
      <c r="A43" s="131" t="s">
        <v>75</v>
      </c>
      <c r="B43" s="132"/>
      <c r="C43" s="132"/>
      <c r="D43" s="132"/>
      <c r="E43" s="132"/>
      <c r="F43" s="132"/>
      <c r="G43" s="132"/>
      <c r="H43" s="132"/>
      <c r="I43" s="132"/>
      <c r="J43" s="132"/>
      <c r="K43" s="132"/>
      <c r="L43" s="132"/>
      <c r="M43" s="132"/>
      <c r="N43" s="132"/>
      <c r="O43" s="132"/>
      <c r="P43" s="132"/>
      <c r="Q43" s="132"/>
      <c r="R43" s="132"/>
      <c r="S43" s="133"/>
      <c r="T43" s="130"/>
      <c r="U43" s="130"/>
      <c r="V43" s="130"/>
    </row>
    <row r="44" spans="1:35" ht="96.4" customHeight="1" x14ac:dyDescent="0.2">
      <c r="A44" s="134" t="s">
        <v>43</v>
      </c>
      <c r="B44" s="134"/>
      <c r="C44" s="134"/>
      <c r="D44" s="134"/>
      <c r="E44" s="134"/>
      <c r="F44" s="134"/>
      <c r="G44" s="134"/>
      <c r="H44" s="134"/>
      <c r="I44" s="134"/>
      <c r="J44" s="134"/>
      <c r="K44" s="134"/>
      <c r="L44" s="134"/>
      <c r="M44" s="134"/>
      <c r="N44" s="134"/>
      <c r="O44" s="134"/>
      <c r="P44" s="134"/>
      <c r="Q44" s="134"/>
      <c r="R44" s="134"/>
      <c r="S44" s="134"/>
      <c r="T44" s="134"/>
      <c r="U44" s="134"/>
      <c r="V44" s="134"/>
    </row>
    <row r="45" spans="1:35" ht="44.65" customHeight="1" x14ac:dyDescent="0.2">
      <c r="A45" s="98" t="s">
        <v>76</v>
      </c>
      <c r="B45" s="100"/>
      <c r="C45" s="100"/>
      <c r="D45" s="100"/>
      <c r="E45" s="100"/>
      <c r="F45" s="100"/>
      <c r="G45" s="100"/>
      <c r="H45" s="100"/>
      <c r="I45" s="100"/>
      <c r="J45" s="100"/>
      <c r="K45" s="100"/>
      <c r="L45" s="100"/>
      <c r="M45" s="100"/>
      <c r="N45" s="100"/>
      <c r="O45" s="100"/>
      <c r="P45" s="100"/>
      <c r="Q45" s="100"/>
      <c r="R45" s="100"/>
      <c r="S45" s="99"/>
      <c r="T45" s="130"/>
      <c r="U45" s="130"/>
      <c r="V45" s="130"/>
    </row>
    <row r="46" spans="1:35" ht="76.5" customHeight="1" x14ac:dyDescent="0.2">
      <c r="A46" s="134" t="s">
        <v>77</v>
      </c>
      <c r="B46" s="134"/>
      <c r="C46" s="134"/>
      <c r="D46" s="134"/>
      <c r="E46" s="134"/>
      <c r="F46" s="134"/>
      <c r="G46" s="134"/>
      <c r="H46" s="134"/>
      <c r="I46" s="134"/>
      <c r="J46" s="134"/>
      <c r="K46" s="134"/>
      <c r="L46" s="134"/>
      <c r="M46" s="134"/>
      <c r="N46" s="134"/>
      <c r="O46" s="134"/>
      <c r="P46" s="134"/>
      <c r="Q46" s="134"/>
      <c r="R46" s="134"/>
      <c r="S46" s="134"/>
      <c r="T46" s="134"/>
      <c r="U46" s="134"/>
      <c r="V46" s="134"/>
    </row>
    <row r="47" spans="1:35" ht="17.25" customHeight="1" x14ac:dyDescent="0.2">
      <c r="A47" s="135" t="s">
        <v>78</v>
      </c>
      <c r="B47" s="135"/>
      <c r="C47" s="135"/>
      <c r="D47" s="135"/>
      <c r="E47" s="135"/>
      <c r="F47" s="135"/>
      <c r="G47" s="135"/>
      <c r="H47" s="135"/>
      <c r="I47" s="135"/>
      <c r="J47" s="135"/>
      <c r="K47" s="135"/>
      <c r="L47" s="135"/>
      <c r="M47" s="135"/>
      <c r="N47" s="135"/>
      <c r="O47" s="135"/>
      <c r="P47" s="135"/>
      <c r="Q47" s="135"/>
      <c r="R47" s="135"/>
      <c r="S47" s="130"/>
      <c r="T47" s="130"/>
    </row>
    <row r="48" spans="1:35" ht="130.9" customHeight="1" x14ac:dyDescent="0.2">
      <c r="A48" s="130" t="s">
        <v>79</v>
      </c>
      <c r="B48" s="130"/>
      <c r="C48" s="130"/>
      <c r="D48" s="130"/>
      <c r="E48" s="130"/>
      <c r="F48" s="130"/>
      <c r="G48" s="130"/>
      <c r="H48" s="130"/>
      <c r="I48" s="130"/>
      <c r="J48" s="130"/>
      <c r="K48" s="130"/>
      <c r="L48" s="130"/>
      <c r="M48" s="130"/>
      <c r="N48" s="130"/>
      <c r="O48" s="130"/>
      <c r="P48" s="130"/>
      <c r="Q48" s="130"/>
      <c r="R48" s="130"/>
      <c r="S48" s="130"/>
      <c r="T48" s="130"/>
    </row>
    <row r="49" spans="1:21" ht="139.15" customHeight="1" x14ac:dyDescent="0.2">
      <c r="A49" s="130" t="s">
        <v>80</v>
      </c>
      <c r="B49" s="130"/>
      <c r="C49" s="130"/>
      <c r="D49" s="130"/>
      <c r="E49" s="130"/>
      <c r="F49" s="130"/>
      <c r="G49" s="130"/>
      <c r="H49" s="130"/>
      <c r="I49" s="130"/>
      <c r="J49" s="130"/>
      <c r="K49" s="130"/>
      <c r="L49" s="130"/>
      <c r="M49" s="130"/>
      <c r="N49" s="130"/>
      <c r="O49" s="130"/>
      <c r="P49" s="130"/>
      <c r="Q49" s="130"/>
      <c r="R49" s="130"/>
      <c r="S49" s="130"/>
      <c r="T49" s="130"/>
    </row>
    <row r="50" spans="1:21" ht="40.5" customHeight="1" x14ac:dyDescent="0.2">
      <c r="A50" s="136" t="s">
        <v>44</v>
      </c>
      <c r="B50" s="136"/>
      <c r="C50" s="136"/>
      <c r="D50" s="136"/>
      <c r="E50" s="136"/>
      <c r="F50" s="136"/>
      <c r="G50" s="136"/>
      <c r="H50" s="136"/>
      <c r="I50" s="136"/>
      <c r="J50" s="136"/>
      <c r="K50" s="136"/>
      <c r="L50" s="136"/>
      <c r="M50" s="136"/>
      <c r="N50" s="136"/>
      <c r="O50" s="136"/>
      <c r="P50" s="136"/>
      <c r="Q50" s="136"/>
      <c r="R50" s="136"/>
      <c r="S50" s="136"/>
      <c r="T50" s="136"/>
    </row>
    <row r="51" spans="1:21" ht="17.25" customHeight="1" x14ac:dyDescent="0.2">
      <c r="A51" s="21"/>
      <c r="B51" s="135" t="s">
        <v>81</v>
      </c>
      <c r="C51" s="135"/>
      <c r="D51" s="135"/>
      <c r="E51" s="135"/>
      <c r="F51" s="135"/>
      <c r="G51" s="135"/>
      <c r="H51" s="135"/>
      <c r="I51" s="135"/>
      <c r="J51" s="135"/>
      <c r="K51" s="135"/>
      <c r="L51" s="135"/>
      <c r="M51" s="135"/>
      <c r="N51" s="135"/>
      <c r="O51" s="135"/>
      <c r="P51" s="135"/>
      <c r="Q51" s="135"/>
      <c r="R51" s="135"/>
      <c r="S51" s="130"/>
      <c r="T51" s="130"/>
    </row>
    <row r="52" spans="1:21" ht="166.15" customHeight="1" x14ac:dyDescent="0.2">
      <c r="A52" s="130" t="s">
        <v>82</v>
      </c>
      <c r="B52" s="130"/>
      <c r="C52" s="130"/>
      <c r="D52" s="130"/>
      <c r="E52" s="130"/>
      <c r="F52" s="130"/>
      <c r="G52" s="130"/>
      <c r="H52" s="130"/>
      <c r="I52" s="130"/>
      <c r="J52" s="130"/>
      <c r="K52" s="130"/>
      <c r="L52" s="130"/>
      <c r="M52" s="130"/>
      <c r="N52" s="130"/>
      <c r="O52" s="130"/>
      <c r="P52" s="130"/>
      <c r="Q52" s="130"/>
      <c r="R52" s="130"/>
      <c r="S52" s="130"/>
      <c r="T52" s="130"/>
    </row>
    <row r="53" spans="1:21" ht="148.9" customHeight="1" x14ac:dyDescent="0.2">
      <c r="A53" s="130" t="s">
        <v>83</v>
      </c>
      <c r="B53" s="130"/>
      <c r="C53" s="130"/>
      <c r="D53" s="130"/>
      <c r="E53" s="130"/>
      <c r="F53" s="130"/>
      <c r="G53" s="130"/>
      <c r="H53" s="130"/>
      <c r="I53" s="130"/>
      <c r="J53" s="130"/>
      <c r="K53" s="130"/>
      <c r="L53" s="130"/>
      <c r="M53" s="130"/>
      <c r="N53" s="130"/>
      <c r="O53" s="130"/>
      <c r="P53" s="130"/>
      <c r="Q53" s="130"/>
      <c r="R53" s="130"/>
      <c r="S53" s="130"/>
      <c r="T53" s="130"/>
    </row>
    <row r="54" spans="1:21" ht="313.89999999999998" customHeight="1" x14ac:dyDescent="0.2">
      <c r="A54" s="130" t="s">
        <v>84</v>
      </c>
      <c r="B54" s="130"/>
      <c r="C54" s="130"/>
      <c r="D54" s="130"/>
      <c r="E54" s="130"/>
      <c r="F54" s="130"/>
      <c r="G54" s="130"/>
      <c r="H54" s="130"/>
      <c r="I54" s="130"/>
      <c r="J54" s="130"/>
      <c r="K54" s="130"/>
      <c r="L54" s="130"/>
      <c r="M54" s="130"/>
      <c r="N54" s="130"/>
      <c r="O54" s="130"/>
      <c r="P54" s="130"/>
      <c r="Q54" s="130"/>
      <c r="R54" s="130"/>
      <c r="S54" s="130"/>
      <c r="T54" s="130"/>
    </row>
    <row r="55" spans="1:21" ht="385.15" customHeight="1" x14ac:dyDescent="0.2"/>
    <row r="56" spans="1:21" ht="69" customHeight="1" x14ac:dyDescent="0.2">
      <c r="A56" s="130" t="s">
        <v>85</v>
      </c>
      <c r="B56" s="130"/>
      <c r="C56" s="130"/>
      <c r="D56" s="130"/>
      <c r="E56" s="130"/>
      <c r="F56" s="130"/>
      <c r="G56" s="130"/>
      <c r="H56" s="130"/>
      <c r="I56" s="130"/>
      <c r="J56" s="130"/>
      <c r="K56" s="130"/>
      <c r="L56" s="130"/>
      <c r="M56" s="130"/>
      <c r="N56" s="130"/>
      <c r="O56" s="130"/>
      <c r="P56" s="130"/>
      <c r="Q56" s="130"/>
      <c r="R56" s="130"/>
      <c r="S56" s="130"/>
      <c r="T56" s="130"/>
      <c r="U56" s="130"/>
    </row>
    <row r="57" spans="1:21" ht="61.5" customHeight="1" x14ac:dyDescent="0.2">
      <c r="A57" s="130" t="s">
        <v>86</v>
      </c>
      <c r="B57" s="130"/>
      <c r="C57" s="130"/>
      <c r="D57" s="130"/>
      <c r="E57" s="130"/>
      <c r="F57" s="130"/>
      <c r="G57" s="130"/>
      <c r="H57" s="130"/>
      <c r="I57" s="130"/>
      <c r="J57" s="130"/>
      <c r="K57" s="130"/>
      <c r="L57" s="130"/>
      <c r="M57" s="130"/>
      <c r="N57" s="130"/>
      <c r="O57" s="130"/>
      <c r="P57" s="130"/>
      <c r="Q57" s="130"/>
      <c r="R57" s="130"/>
      <c r="S57" s="130"/>
      <c r="T57" s="130"/>
      <c r="U57" s="130"/>
    </row>
    <row r="58" spans="1:21" ht="28.5" customHeight="1" x14ac:dyDescent="0.2">
      <c r="A58" s="130"/>
      <c r="B58" s="130"/>
      <c r="C58" s="130"/>
      <c r="D58" s="130"/>
      <c r="E58" s="130"/>
      <c r="F58" s="130"/>
      <c r="G58" s="130"/>
      <c r="H58" s="69" t="s">
        <v>45</v>
      </c>
      <c r="I58" s="70"/>
      <c r="J58" s="70"/>
      <c r="K58" s="70"/>
      <c r="L58" s="71"/>
      <c r="M58" s="98" t="s">
        <v>87</v>
      </c>
      <c r="N58" s="99"/>
      <c r="O58" s="21"/>
      <c r="P58" s="130"/>
      <c r="Q58" s="130"/>
      <c r="R58" s="130"/>
      <c r="S58" s="130"/>
      <c r="T58" s="130"/>
      <c r="U58" s="130"/>
    </row>
    <row r="59" spans="1:21" ht="16.5" customHeight="1" x14ac:dyDescent="0.2">
      <c r="A59" s="130"/>
      <c r="B59" s="130"/>
      <c r="C59" s="130"/>
      <c r="D59" s="130"/>
      <c r="E59" s="130"/>
      <c r="F59" s="130"/>
      <c r="G59" s="130"/>
      <c r="H59" s="96" t="s">
        <v>46</v>
      </c>
      <c r="I59" s="126"/>
      <c r="J59" s="126"/>
      <c r="K59" s="126"/>
      <c r="L59" s="97"/>
      <c r="M59" s="137">
        <v>6500</v>
      </c>
      <c r="N59" s="138"/>
      <c r="O59" s="21"/>
      <c r="P59" s="130"/>
      <c r="Q59" s="130"/>
      <c r="R59" s="130"/>
      <c r="S59" s="130"/>
      <c r="T59" s="130"/>
      <c r="U59" s="130"/>
    </row>
    <row r="60" spans="1:21" ht="51.4" customHeight="1" x14ac:dyDescent="0.2">
      <c r="A60" s="136" t="s">
        <v>47</v>
      </c>
      <c r="B60" s="136"/>
      <c r="C60" s="136"/>
      <c r="D60" s="136"/>
      <c r="E60" s="136"/>
      <c r="F60" s="136"/>
      <c r="G60" s="136"/>
      <c r="H60" s="136"/>
      <c r="I60" s="136"/>
      <c r="J60" s="136"/>
      <c r="K60" s="136"/>
      <c r="L60" s="136"/>
      <c r="M60" s="136"/>
      <c r="N60" s="136"/>
      <c r="O60" s="136"/>
      <c r="P60" s="136"/>
      <c r="Q60" s="136"/>
      <c r="R60" s="136"/>
      <c r="S60" s="136"/>
      <c r="T60" s="136"/>
      <c r="U60" s="136"/>
    </row>
    <row r="61" spans="1:21" ht="28.5" customHeight="1" x14ac:dyDescent="0.2">
      <c r="A61" s="130"/>
      <c r="B61" s="130"/>
      <c r="C61" s="130"/>
      <c r="D61" s="130"/>
      <c r="E61" s="130"/>
      <c r="F61" s="130"/>
      <c r="G61" s="130"/>
      <c r="H61" s="69" t="s">
        <v>45</v>
      </c>
      <c r="I61" s="70"/>
      <c r="J61" s="70"/>
      <c r="K61" s="70"/>
      <c r="L61" s="71"/>
      <c r="M61" s="98" t="s">
        <v>88</v>
      </c>
      <c r="N61" s="99"/>
      <c r="O61" s="21"/>
      <c r="P61" s="130"/>
      <c r="Q61" s="130"/>
      <c r="R61" s="130"/>
      <c r="S61" s="130"/>
      <c r="T61" s="130"/>
      <c r="U61" s="130"/>
    </row>
    <row r="62" spans="1:21" ht="16.5" customHeight="1" x14ac:dyDescent="0.2">
      <c r="A62" s="130"/>
      <c r="B62" s="130"/>
      <c r="C62" s="130"/>
      <c r="D62" s="130"/>
      <c r="E62" s="130"/>
      <c r="F62" s="130"/>
      <c r="G62" s="130"/>
      <c r="H62" s="96" t="s">
        <v>46</v>
      </c>
      <c r="I62" s="126"/>
      <c r="J62" s="126"/>
      <c r="K62" s="126"/>
      <c r="L62" s="97"/>
      <c r="M62" s="137">
        <v>9500</v>
      </c>
      <c r="N62" s="138"/>
      <c r="O62" s="21"/>
      <c r="P62" s="130"/>
      <c r="Q62" s="130"/>
      <c r="R62" s="130"/>
      <c r="S62" s="130"/>
      <c r="T62" s="130"/>
      <c r="U62" s="130"/>
    </row>
    <row r="63" spans="1:21" ht="57.75" customHeight="1" x14ac:dyDescent="0.2">
      <c r="A63" s="130" t="s">
        <v>89</v>
      </c>
      <c r="B63" s="130"/>
      <c r="C63" s="130"/>
      <c r="D63" s="130"/>
      <c r="E63" s="130"/>
      <c r="F63" s="130"/>
      <c r="G63" s="130"/>
      <c r="H63" s="130"/>
      <c r="I63" s="130"/>
      <c r="J63" s="130"/>
      <c r="K63" s="130"/>
      <c r="L63" s="130"/>
      <c r="M63" s="130"/>
      <c r="N63" s="130"/>
      <c r="O63" s="130"/>
      <c r="P63" s="130"/>
      <c r="Q63" s="130"/>
      <c r="R63" s="130"/>
      <c r="S63" s="130"/>
      <c r="T63" s="130"/>
      <c r="U63" s="130"/>
    </row>
    <row r="64" spans="1:21" ht="16.5" customHeight="1" x14ac:dyDescent="0.2">
      <c r="A64" s="130"/>
      <c r="B64" s="130"/>
      <c r="C64" s="130"/>
      <c r="D64" s="130"/>
      <c r="E64" s="69" t="s">
        <v>48</v>
      </c>
      <c r="F64" s="70"/>
      <c r="G64" s="70"/>
      <c r="H64" s="70"/>
      <c r="I64" s="70"/>
      <c r="J64" s="70"/>
      <c r="K64" s="70"/>
      <c r="L64" s="70"/>
      <c r="M64" s="70"/>
      <c r="N64" s="70"/>
      <c r="O64" s="71"/>
      <c r="P64" s="130"/>
      <c r="Q64" s="130"/>
      <c r="R64" s="130"/>
      <c r="S64" s="130"/>
      <c r="T64" s="130"/>
      <c r="U64" s="130"/>
    </row>
    <row r="65" spans="1:21" ht="25.15" customHeight="1" x14ac:dyDescent="0.2">
      <c r="A65" s="130"/>
      <c r="B65" s="130"/>
      <c r="C65" s="130"/>
      <c r="D65" s="130"/>
      <c r="E65" s="139" t="s">
        <v>45</v>
      </c>
      <c r="F65" s="140"/>
      <c r="G65" s="140"/>
      <c r="H65" s="140"/>
      <c r="I65" s="140"/>
      <c r="J65" s="141"/>
      <c r="K65" s="139" t="s">
        <v>49</v>
      </c>
      <c r="L65" s="140"/>
      <c r="M65" s="141"/>
      <c r="N65" s="139" t="s">
        <v>50</v>
      </c>
      <c r="O65" s="141"/>
      <c r="P65" s="130"/>
      <c r="Q65" s="130"/>
      <c r="R65" s="130"/>
      <c r="S65" s="130"/>
      <c r="T65" s="130"/>
      <c r="U65" s="130"/>
    </row>
    <row r="66" spans="1:21" ht="15.75" customHeight="1" x14ac:dyDescent="0.2">
      <c r="A66" s="130"/>
      <c r="B66" s="130"/>
      <c r="C66" s="130"/>
      <c r="D66" s="130"/>
      <c r="E66" s="142" t="s">
        <v>46</v>
      </c>
      <c r="F66" s="143"/>
      <c r="G66" s="143"/>
      <c r="H66" s="143"/>
      <c r="I66" s="143"/>
      <c r="J66" s="144"/>
      <c r="K66" s="145">
        <v>9500</v>
      </c>
      <c r="L66" s="146"/>
      <c r="M66" s="147"/>
      <c r="N66" s="148">
        <v>0.95</v>
      </c>
      <c r="O66" s="149"/>
      <c r="P66" s="130"/>
      <c r="Q66" s="130"/>
      <c r="R66" s="130"/>
      <c r="S66" s="130"/>
      <c r="T66" s="130"/>
      <c r="U66" s="130"/>
    </row>
    <row r="67" spans="1:21" ht="37.15" customHeight="1" x14ac:dyDescent="0.2">
      <c r="A67" s="130" t="s">
        <v>90</v>
      </c>
      <c r="B67" s="130"/>
      <c r="C67" s="130"/>
      <c r="D67" s="130"/>
      <c r="E67" s="130"/>
      <c r="F67" s="130"/>
      <c r="G67" s="130"/>
      <c r="H67" s="130"/>
      <c r="I67" s="130"/>
      <c r="J67" s="130"/>
      <c r="K67" s="130"/>
      <c r="L67" s="130"/>
      <c r="M67" s="130"/>
      <c r="N67" s="130"/>
      <c r="O67" s="130"/>
      <c r="P67" s="130"/>
      <c r="Q67" s="130"/>
      <c r="R67" s="130"/>
      <c r="S67" s="130"/>
      <c r="T67" s="130"/>
      <c r="U67" s="130"/>
    </row>
    <row r="68" spans="1:21" ht="40.5" customHeight="1" x14ac:dyDescent="0.2">
      <c r="A68" s="130" t="s">
        <v>91</v>
      </c>
      <c r="B68" s="130"/>
      <c r="C68" s="130"/>
      <c r="D68" s="130"/>
      <c r="E68" s="130"/>
      <c r="F68" s="130"/>
      <c r="G68" s="130"/>
      <c r="H68" s="130"/>
      <c r="I68" s="130"/>
      <c r="J68" s="130"/>
      <c r="K68" s="130"/>
      <c r="L68" s="130"/>
      <c r="M68" s="130"/>
      <c r="N68" s="130"/>
      <c r="O68" s="130"/>
      <c r="P68" s="130"/>
      <c r="Q68" s="130"/>
      <c r="R68" s="130"/>
      <c r="S68" s="130"/>
      <c r="T68" s="130"/>
      <c r="U68" s="130"/>
    </row>
    <row r="69" spans="1:21" ht="16.5" customHeight="1" x14ac:dyDescent="0.2">
      <c r="A69" s="130"/>
      <c r="B69" s="130"/>
      <c r="C69" s="130"/>
      <c r="D69" s="130"/>
      <c r="E69" s="69" t="s">
        <v>51</v>
      </c>
      <c r="F69" s="70"/>
      <c r="G69" s="70"/>
      <c r="H69" s="70"/>
      <c r="I69" s="70"/>
      <c r="J69" s="70"/>
      <c r="K69" s="70"/>
      <c r="L69" s="70"/>
      <c r="M69" s="70"/>
      <c r="N69" s="70"/>
      <c r="O69" s="71"/>
      <c r="P69" s="130"/>
      <c r="Q69" s="130"/>
      <c r="R69" s="130"/>
      <c r="S69" s="130"/>
      <c r="T69" s="130"/>
      <c r="U69" s="130"/>
    </row>
    <row r="70" spans="1:21" ht="22.15" customHeight="1" x14ac:dyDescent="0.2">
      <c r="A70" s="130"/>
      <c r="B70" s="130"/>
      <c r="C70" s="130"/>
      <c r="D70" s="130"/>
      <c r="E70" s="139" t="s">
        <v>45</v>
      </c>
      <c r="F70" s="140"/>
      <c r="G70" s="140"/>
      <c r="H70" s="140"/>
      <c r="I70" s="140"/>
      <c r="J70" s="141"/>
      <c r="K70" s="139" t="s">
        <v>49</v>
      </c>
      <c r="L70" s="140"/>
      <c r="M70" s="141"/>
      <c r="N70" s="139" t="s">
        <v>50</v>
      </c>
      <c r="O70" s="141"/>
      <c r="P70" s="130"/>
      <c r="Q70" s="130"/>
      <c r="R70" s="130"/>
      <c r="S70" s="130"/>
      <c r="T70" s="130"/>
      <c r="U70" s="130"/>
    </row>
    <row r="71" spans="1:21" ht="15.75" customHeight="1" x14ac:dyDescent="0.2">
      <c r="A71" s="130"/>
      <c r="B71" s="130"/>
      <c r="C71" s="130"/>
      <c r="D71" s="130"/>
      <c r="E71" s="142" t="s">
        <v>46</v>
      </c>
      <c r="F71" s="143"/>
      <c r="G71" s="143"/>
      <c r="H71" s="143"/>
      <c r="I71" s="143"/>
      <c r="J71" s="144"/>
      <c r="K71" s="150">
        <v>3166.66</v>
      </c>
      <c r="L71" s="151"/>
      <c r="M71" s="152"/>
      <c r="N71" s="153">
        <v>0.316</v>
      </c>
      <c r="O71" s="154"/>
      <c r="P71" s="130"/>
      <c r="Q71" s="130"/>
      <c r="R71" s="130"/>
      <c r="S71" s="130"/>
      <c r="T71" s="130"/>
      <c r="U71" s="130"/>
    </row>
    <row r="72" spans="1:21" ht="87.4" customHeight="1" x14ac:dyDescent="0.2">
      <c r="A72" s="130" t="s">
        <v>92</v>
      </c>
      <c r="B72" s="130"/>
      <c r="C72" s="130"/>
      <c r="D72" s="130"/>
      <c r="E72" s="130"/>
      <c r="F72" s="130"/>
      <c r="G72" s="130"/>
      <c r="H72" s="130"/>
      <c r="I72" s="130"/>
      <c r="J72" s="130"/>
      <c r="K72" s="130"/>
      <c r="L72" s="130"/>
      <c r="M72" s="130"/>
      <c r="N72" s="130"/>
      <c r="O72" s="130"/>
      <c r="P72" s="130"/>
      <c r="Q72" s="130"/>
      <c r="R72" s="130"/>
      <c r="S72" s="130"/>
      <c r="T72" s="130"/>
      <c r="U72" s="130"/>
    </row>
    <row r="73" spans="1:21" ht="17.25" customHeight="1" x14ac:dyDescent="0.2">
      <c r="A73" s="130"/>
      <c r="B73" s="130"/>
      <c r="C73" s="130"/>
      <c r="D73" s="130"/>
      <c r="E73" s="155" t="s">
        <v>52</v>
      </c>
      <c r="F73" s="156"/>
      <c r="G73" s="156"/>
      <c r="H73" s="156"/>
      <c r="I73" s="156"/>
      <c r="J73" s="156"/>
      <c r="K73" s="156"/>
      <c r="L73" s="156"/>
      <c r="M73" s="156"/>
      <c r="N73" s="156"/>
      <c r="O73" s="157"/>
      <c r="P73" s="130"/>
      <c r="Q73" s="130"/>
      <c r="R73" s="130"/>
      <c r="S73" s="130"/>
      <c r="T73" s="130"/>
      <c r="U73" s="130"/>
    </row>
    <row r="74" spans="1:21" ht="15.75" customHeight="1" x14ac:dyDescent="0.2">
      <c r="A74" s="130"/>
      <c r="B74" s="130"/>
      <c r="C74" s="130"/>
      <c r="D74" s="130"/>
      <c r="E74" s="139" t="s">
        <v>45</v>
      </c>
      <c r="F74" s="140"/>
      <c r="G74" s="140"/>
      <c r="H74" s="140"/>
      <c r="I74" s="140"/>
      <c r="J74" s="141"/>
      <c r="K74" s="139" t="s">
        <v>49</v>
      </c>
      <c r="L74" s="140"/>
      <c r="M74" s="141"/>
      <c r="N74" s="139" t="s">
        <v>50</v>
      </c>
      <c r="O74" s="141"/>
      <c r="P74" s="130"/>
      <c r="Q74" s="130"/>
      <c r="R74" s="130"/>
      <c r="S74" s="130"/>
      <c r="T74" s="130"/>
      <c r="U74" s="130"/>
    </row>
    <row r="75" spans="1:21" ht="15.75" customHeight="1" x14ac:dyDescent="0.2">
      <c r="A75" s="130"/>
      <c r="B75" s="130"/>
      <c r="C75" s="130"/>
      <c r="D75" s="130"/>
      <c r="E75" s="142" t="s">
        <v>46</v>
      </c>
      <c r="F75" s="143"/>
      <c r="G75" s="143"/>
      <c r="H75" s="143"/>
      <c r="I75" s="143"/>
      <c r="J75" s="144"/>
      <c r="K75" s="148">
        <v>791.66</v>
      </c>
      <c r="L75" s="158"/>
      <c r="M75" s="149"/>
      <c r="N75" s="153">
        <v>7.9000000000000001E-2</v>
      </c>
      <c r="O75" s="154"/>
      <c r="P75" s="130"/>
      <c r="Q75" s="130"/>
      <c r="R75" s="130"/>
      <c r="S75" s="130"/>
      <c r="T75" s="130"/>
      <c r="U75" s="130"/>
    </row>
    <row r="76" spans="1:21" ht="34.9" customHeight="1" x14ac:dyDescent="0.2">
      <c r="A76" s="130" t="s">
        <v>93</v>
      </c>
      <c r="B76" s="130"/>
      <c r="C76" s="130"/>
      <c r="D76" s="130"/>
      <c r="E76" s="130"/>
      <c r="F76" s="130"/>
      <c r="G76" s="130"/>
      <c r="H76" s="130"/>
      <c r="I76" s="130"/>
      <c r="J76" s="130"/>
      <c r="K76" s="130"/>
      <c r="L76" s="130"/>
      <c r="M76" s="130"/>
      <c r="N76" s="130"/>
      <c r="O76" s="130"/>
      <c r="P76" s="130"/>
      <c r="Q76" s="130"/>
      <c r="R76" s="130"/>
      <c r="S76" s="130"/>
      <c r="T76" s="130"/>
      <c r="U76" s="130"/>
    </row>
    <row r="77" spans="1:21" ht="175.9" customHeight="1" x14ac:dyDescent="0.2">
      <c r="A77" s="130" t="s">
        <v>94</v>
      </c>
      <c r="B77" s="130"/>
      <c r="C77" s="130"/>
      <c r="D77" s="130"/>
      <c r="E77" s="130"/>
      <c r="F77" s="130"/>
      <c r="G77" s="130"/>
      <c r="H77" s="130"/>
      <c r="I77" s="130"/>
      <c r="J77" s="130"/>
      <c r="K77" s="130"/>
      <c r="L77" s="130"/>
      <c r="M77" s="130"/>
      <c r="N77" s="130"/>
      <c r="O77" s="130"/>
      <c r="P77" s="130"/>
      <c r="Q77" s="130"/>
      <c r="R77" s="130"/>
      <c r="S77" s="130"/>
      <c r="T77" s="130"/>
    </row>
    <row r="78" spans="1:21" ht="139.15" customHeight="1" x14ac:dyDescent="0.2"/>
    <row r="79" spans="1:21" ht="409.15" customHeight="1" x14ac:dyDescent="0.2">
      <c r="A79" s="130" t="s">
        <v>95</v>
      </c>
      <c r="B79" s="130"/>
      <c r="C79" s="130"/>
      <c r="D79" s="130"/>
      <c r="E79" s="130"/>
      <c r="F79" s="130"/>
      <c r="G79" s="130"/>
      <c r="H79" s="130"/>
      <c r="I79" s="130"/>
      <c r="J79" s="130"/>
      <c r="K79" s="130"/>
      <c r="L79" s="130"/>
      <c r="M79" s="130"/>
      <c r="N79" s="130"/>
      <c r="O79" s="130"/>
      <c r="P79" s="130"/>
      <c r="Q79" s="130"/>
      <c r="R79" s="130"/>
      <c r="S79" s="130"/>
      <c r="T79" s="130"/>
    </row>
    <row r="80" spans="1:21" ht="118.15" customHeight="1" x14ac:dyDescent="0.2">
      <c r="A80" s="130"/>
      <c r="B80" s="130"/>
      <c r="C80" s="130"/>
      <c r="D80" s="130"/>
      <c r="E80" s="130"/>
      <c r="F80" s="130"/>
      <c r="G80" s="130"/>
      <c r="H80" s="130"/>
      <c r="I80" s="130"/>
      <c r="J80" s="130"/>
      <c r="K80" s="130"/>
      <c r="L80" s="130"/>
      <c r="M80" s="130"/>
      <c r="N80" s="130"/>
      <c r="O80" s="130"/>
      <c r="P80" s="130"/>
      <c r="Q80" s="130"/>
      <c r="R80" s="130"/>
      <c r="S80" s="130"/>
      <c r="T80" s="130"/>
    </row>
    <row r="81" ht="139.15" customHeight="1" x14ac:dyDescent="0.2"/>
  </sheetData>
  <mergeCells count="329">
    <mergeCell ref="A76:U76"/>
    <mergeCell ref="A77:T77"/>
    <mergeCell ref="A79:T80"/>
    <mergeCell ref="A74:D74"/>
    <mergeCell ref="E74:J74"/>
    <mergeCell ref="K74:M74"/>
    <mergeCell ref="N74:O74"/>
    <mergeCell ref="P74:U74"/>
    <mergeCell ref="A75:D75"/>
    <mergeCell ref="E75:J75"/>
    <mergeCell ref="K75:M75"/>
    <mergeCell ref="N75:O75"/>
    <mergeCell ref="P75:U75"/>
    <mergeCell ref="A71:D71"/>
    <mergeCell ref="E71:J71"/>
    <mergeCell ref="K71:M71"/>
    <mergeCell ref="N71:O71"/>
    <mergeCell ref="P71:U71"/>
    <mergeCell ref="A72:U72"/>
    <mergeCell ref="A73:D73"/>
    <mergeCell ref="E73:O73"/>
    <mergeCell ref="P73:U73"/>
    <mergeCell ref="A67:U67"/>
    <mergeCell ref="A68:U68"/>
    <mergeCell ref="A69:D69"/>
    <mergeCell ref="E69:O69"/>
    <mergeCell ref="P69:U69"/>
    <mergeCell ref="A70:D70"/>
    <mergeCell ref="E70:J70"/>
    <mergeCell ref="K70:M70"/>
    <mergeCell ref="N70:O70"/>
    <mergeCell ref="P70:U70"/>
    <mergeCell ref="A65:D65"/>
    <mergeCell ref="E65:J65"/>
    <mergeCell ref="K65:M65"/>
    <mergeCell ref="N65:O65"/>
    <mergeCell ref="P65:U65"/>
    <mergeCell ref="A66:D66"/>
    <mergeCell ref="E66:J66"/>
    <mergeCell ref="K66:M66"/>
    <mergeCell ref="N66:O66"/>
    <mergeCell ref="P66:U66"/>
    <mergeCell ref="A62:D62"/>
    <mergeCell ref="E62:G62"/>
    <mergeCell ref="H62:L62"/>
    <mergeCell ref="M62:N62"/>
    <mergeCell ref="P62:U62"/>
    <mergeCell ref="A63:U63"/>
    <mergeCell ref="A64:D64"/>
    <mergeCell ref="E64:O64"/>
    <mergeCell ref="P64:U64"/>
    <mergeCell ref="A59:D59"/>
    <mergeCell ref="E59:G59"/>
    <mergeCell ref="H59:L59"/>
    <mergeCell ref="M59:N59"/>
    <mergeCell ref="P59:U59"/>
    <mergeCell ref="A60:U60"/>
    <mergeCell ref="A61:D61"/>
    <mergeCell ref="E61:G61"/>
    <mergeCell ref="H61:L61"/>
    <mergeCell ref="M61:N61"/>
    <mergeCell ref="P61:U61"/>
    <mergeCell ref="A53:T53"/>
    <mergeCell ref="A54:T54"/>
    <mergeCell ref="A56:U56"/>
    <mergeCell ref="A57:U57"/>
    <mergeCell ref="A58:D58"/>
    <mergeCell ref="E58:G58"/>
    <mergeCell ref="H58:L58"/>
    <mergeCell ref="M58:N58"/>
    <mergeCell ref="P58:U58"/>
    <mergeCell ref="A46:V46"/>
    <mergeCell ref="A47:R47"/>
    <mergeCell ref="S47:T47"/>
    <mergeCell ref="A48:T48"/>
    <mergeCell ref="A49:T49"/>
    <mergeCell ref="A50:T50"/>
    <mergeCell ref="B51:R51"/>
    <mergeCell ref="S51:T51"/>
    <mergeCell ref="A52:T52"/>
    <mergeCell ref="A41:S41"/>
    <mergeCell ref="T41:V41"/>
    <mergeCell ref="A42:S42"/>
    <mergeCell ref="T42:V42"/>
    <mergeCell ref="A43:S43"/>
    <mergeCell ref="T43:V43"/>
    <mergeCell ref="A44:V44"/>
    <mergeCell ref="A45:S45"/>
    <mergeCell ref="T45:V45"/>
    <mergeCell ref="A39:B39"/>
    <mergeCell ref="D39:E39"/>
    <mergeCell ref="G39:H39"/>
    <mergeCell ref="J39:K39"/>
    <mergeCell ref="L39:P39"/>
    <mergeCell ref="R39:T39"/>
    <mergeCell ref="U39:W39"/>
    <mergeCell ref="A38:AG38"/>
    <mergeCell ref="A36:B36"/>
    <mergeCell ref="D36:E36"/>
    <mergeCell ref="G36:H36"/>
    <mergeCell ref="J36:K36"/>
    <mergeCell ref="L36:P36"/>
    <mergeCell ref="R36:T36"/>
    <mergeCell ref="U36:W36"/>
    <mergeCell ref="A37:B37"/>
    <mergeCell ref="D37:E37"/>
    <mergeCell ref="G37:H37"/>
    <mergeCell ref="J37:K37"/>
    <mergeCell ref="L37:P37"/>
    <mergeCell ref="R37:T37"/>
    <mergeCell ref="U37:W37"/>
    <mergeCell ref="A34:B34"/>
    <mergeCell ref="D34:E34"/>
    <mergeCell ref="G34:H34"/>
    <mergeCell ref="J34:K34"/>
    <mergeCell ref="L34:P34"/>
    <mergeCell ref="R34:T34"/>
    <mergeCell ref="U34:W34"/>
    <mergeCell ref="A35:B35"/>
    <mergeCell ref="D35:E35"/>
    <mergeCell ref="G35:H35"/>
    <mergeCell ref="J35:K35"/>
    <mergeCell ref="L35:P35"/>
    <mergeCell ref="R35:T35"/>
    <mergeCell ref="U35:W35"/>
    <mergeCell ref="A30:B30"/>
    <mergeCell ref="D30:E30"/>
    <mergeCell ref="G30:H30"/>
    <mergeCell ref="J30:K30"/>
    <mergeCell ref="L30:P30"/>
    <mergeCell ref="R30:T30"/>
    <mergeCell ref="U30:W30"/>
    <mergeCell ref="A29:AG29"/>
    <mergeCell ref="A33:AG33"/>
    <mergeCell ref="A31:AG31"/>
    <mergeCell ref="A32:B32"/>
    <mergeCell ref="D32:E32"/>
    <mergeCell ref="G32:H32"/>
    <mergeCell ref="J32:K32"/>
    <mergeCell ref="L32:P32"/>
    <mergeCell ref="R32:T32"/>
    <mergeCell ref="U32:W32"/>
    <mergeCell ref="A27:B27"/>
    <mergeCell ref="D27:E27"/>
    <mergeCell ref="G27:H27"/>
    <mergeCell ref="J27:K27"/>
    <mergeCell ref="L27:P27"/>
    <mergeCell ref="R27:T27"/>
    <mergeCell ref="U27:W27"/>
    <mergeCell ref="A28:B28"/>
    <mergeCell ref="D28:E28"/>
    <mergeCell ref="G28:H28"/>
    <mergeCell ref="J28:K28"/>
    <mergeCell ref="L28:P28"/>
    <mergeCell ref="R28:T28"/>
    <mergeCell ref="U28:W28"/>
    <mergeCell ref="A25:B25"/>
    <mergeCell ref="D25:E25"/>
    <mergeCell ref="G25:H25"/>
    <mergeCell ref="J25:K25"/>
    <mergeCell ref="L25:P25"/>
    <mergeCell ref="R25:T25"/>
    <mergeCell ref="U25:W25"/>
    <mergeCell ref="A26:B26"/>
    <mergeCell ref="D26:E26"/>
    <mergeCell ref="G26:H26"/>
    <mergeCell ref="J26:K26"/>
    <mergeCell ref="L26:P26"/>
    <mergeCell ref="R26:T26"/>
    <mergeCell ref="U26:W26"/>
    <mergeCell ref="A23:B23"/>
    <mergeCell ref="D23:E23"/>
    <mergeCell ref="G23:H23"/>
    <mergeCell ref="J23:K23"/>
    <mergeCell ref="L23:P23"/>
    <mergeCell ref="R23:T23"/>
    <mergeCell ref="U23:W23"/>
    <mergeCell ref="A24:B24"/>
    <mergeCell ref="D24:E24"/>
    <mergeCell ref="G24:H24"/>
    <mergeCell ref="J24:K24"/>
    <mergeCell ref="L24:P24"/>
    <mergeCell ref="R24:T24"/>
    <mergeCell ref="U24:W24"/>
    <mergeCell ref="A21:B21"/>
    <mergeCell ref="D21:E21"/>
    <mergeCell ref="G21:H21"/>
    <mergeCell ref="J21:K21"/>
    <mergeCell ref="L21:P21"/>
    <mergeCell ref="R21:T21"/>
    <mergeCell ref="U21:W21"/>
    <mergeCell ref="A22:B22"/>
    <mergeCell ref="D22:E22"/>
    <mergeCell ref="G22:H22"/>
    <mergeCell ref="J22:K22"/>
    <mergeCell ref="L22:P22"/>
    <mergeCell ref="R22:T22"/>
    <mergeCell ref="U22:W22"/>
    <mergeCell ref="A19:B19"/>
    <mergeCell ref="D19:E19"/>
    <mergeCell ref="G19:H19"/>
    <mergeCell ref="J19:K19"/>
    <mergeCell ref="L19:P19"/>
    <mergeCell ref="R19:T19"/>
    <mergeCell ref="U19:W19"/>
    <mergeCell ref="A20:B20"/>
    <mergeCell ref="D20:E20"/>
    <mergeCell ref="G20:H20"/>
    <mergeCell ref="J20:K20"/>
    <mergeCell ref="L20:P20"/>
    <mergeCell ref="R20:T20"/>
    <mergeCell ref="U20:W20"/>
    <mergeCell ref="A17:B17"/>
    <mergeCell ref="D17:E17"/>
    <mergeCell ref="G17:H17"/>
    <mergeCell ref="J17:K17"/>
    <mergeCell ref="L17:P17"/>
    <mergeCell ref="R17:T17"/>
    <mergeCell ref="U17:W17"/>
    <mergeCell ref="A18:B18"/>
    <mergeCell ref="D18:E18"/>
    <mergeCell ref="G18:H18"/>
    <mergeCell ref="J18:K18"/>
    <mergeCell ref="L18:P18"/>
    <mergeCell ref="R18:T18"/>
    <mergeCell ref="U18:W18"/>
    <mergeCell ref="A15:B15"/>
    <mergeCell ref="D15:E15"/>
    <mergeCell ref="G15:H15"/>
    <mergeCell ref="J15:K15"/>
    <mergeCell ref="L15:P15"/>
    <mergeCell ref="R15:T15"/>
    <mergeCell ref="U15:W15"/>
    <mergeCell ref="A16:B16"/>
    <mergeCell ref="D16:E16"/>
    <mergeCell ref="G16:H16"/>
    <mergeCell ref="J16:K16"/>
    <mergeCell ref="L16:P16"/>
    <mergeCell ref="R16:T16"/>
    <mergeCell ref="U16:W16"/>
    <mergeCell ref="A13:B13"/>
    <mergeCell ref="D13:E13"/>
    <mergeCell ref="G13:H13"/>
    <mergeCell ref="J13:K13"/>
    <mergeCell ref="L13:P13"/>
    <mergeCell ref="R13:T13"/>
    <mergeCell ref="U13:W13"/>
    <mergeCell ref="A14:B14"/>
    <mergeCell ref="D14:E14"/>
    <mergeCell ref="G14:H14"/>
    <mergeCell ref="J14:K14"/>
    <mergeCell ref="L14:P14"/>
    <mergeCell ref="R14:T14"/>
    <mergeCell ref="U14:W14"/>
    <mergeCell ref="A11:B11"/>
    <mergeCell ref="D11:E11"/>
    <mergeCell ref="G11:H11"/>
    <mergeCell ref="J11:K11"/>
    <mergeCell ref="L11:P11"/>
    <mergeCell ref="R11:T11"/>
    <mergeCell ref="U11:W11"/>
    <mergeCell ref="A12:B12"/>
    <mergeCell ref="D12:E12"/>
    <mergeCell ref="G12:H12"/>
    <mergeCell ref="J12:K12"/>
    <mergeCell ref="L12:P12"/>
    <mergeCell ref="R12:T12"/>
    <mergeCell ref="U12:W12"/>
    <mergeCell ref="A7:B7"/>
    <mergeCell ref="D7:E7"/>
    <mergeCell ref="G7:H7"/>
    <mergeCell ref="J7:K7"/>
    <mergeCell ref="L7:P7"/>
    <mergeCell ref="R7:T7"/>
    <mergeCell ref="U7:W7"/>
    <mergeCell ref="A10:B10"/>
    <mergeCell ref="D10:E10"/>
    <mergeCell ref="G10:H10"/>
    <mergeCell ref="J10:K10"/>
    <mergeCell ref="L10:P10"/>
    <mergeCell ref="R10:T10"/>
    <mergeCell ref="U10:W10"/>
    <mergeCell ref="A8:B8"/>
    <mergeCell ref="D8:E8"/>
    <mergeCell ref="G8:H8"/>
    <mergeCell ref="J8:K8"/>
    <mergeCell ref="L8:P8"/>
    <mergeCell ref="R8:T8"/>
    <mergeCell ref="U8:W8"/>
    <mergeCell ref="A9:AG9"/>
    <mergeCell ref="AE3:AE4"/>
    <mergeCell ref="AF3:AF4"/>
    <mergeCell ref="AG3:AG4"/>
    <mergeCell ref="G4:H4"/>
    <mergeCell ref="J4:K4"/>
    <mergeCell ref="R4:T4"/>
    <mergeCell ref="U4:W4"/>
    <mergeCell ref="A6:B6"/>
    <mergeCell ref="D6:E6"/>
    <mergeCell ref="G6:H6"/>
    <mergeCell ref="J6:K6"/>
    <mergeCell ref="L6:P6"/>
    <mergeCell ref="R6:T6"/>
    <mergeCell ref="U6:W6"/>
    <mergeCell ref="A5:AG5"/>
    <mergeCell ref="A1:AH1"/>
    <mergeCell ref="A2:B4"/>
    <mergeCell ref="C2:K2"/>
    <mergeCell ref="L2:P2"/>
    <mergeCell ref="Q2:Q3"/>
    <mergeCell ref="R2:T3"/>
    <mergeCell ref="U2:W3"/>
    <mergeCell ref="X2:X3"/>
    <mergeCell ref="Y2:Y4"/>
    <mergeCell ref="Z2:AA2"/>
    <mergeCell ref="AB2:AC2"/>
    <mergeCell ref="AD2:AE2"/>
    <mergeCell ref="AF2:AG2"/>
    <mergeCell ref="AH2:AH4"/>
    <mergeCell ref="C3:C4"/>
    <mergeCell ref="D3:E4"/>
    <mergeCell ref="F3:F4"/>
    <mergeCell ref="G3:K3"/>
    <mergeCell ref="L3:P4"/>
    <mergeCell ref="Z3:Z4"/>
    <mergeCell ref="AA3:AA4"/>
    <mergeCell ref="AB3:AB4"/>
    <mergeCell ref="AC3:AC4"/>
    <mergeCell ref="AD3:AD4"/>
  </mergeCells>
  <phoneticPr fontId="8" type="noConversion"/>
  <pageMargins left="0.25" right="0.25" top="0.75" bottom="0.75" header="0.3" footer="0.3"/>
  <pageSetup paperSize="9" scale="4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\\Server-pc\work\STUDIO\EOLO_MARGHERITA\TROIA_ORSA\TAV07_PPE_layout CATASTINI_A4_vert (1)</dc:title>
  <dc:creator>LC-PC</dc:creator>
  <cp:lastModifiedBy>Capobianco</cp:lastModifiedBy>
  <cp:lastPrinted>2023-01-26T15:11:12Z</cp:lastPrinted>
  <dcterms:created xsi:type="dcterms:W3CDTF">2023-01-25T13:22:56Z</dcterms:created>
  <dcterms:modified xsi:type="dcterms:W3CDTF">2023-01-30T12:12:43Z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2018-07-16T00:00:00Z</vt:filetime>
  </property>
  <property fmtid="{D5CDD505-2E9C-101B-9397-08002B2CF9AE}" pid="3" name="Creator">
    <vt:lpwstr>PScript5.dll Version 5.2.2</vt:lpwstr>
  </property>
  <property fmtid="{D5CDD505-2E9C-101B-9397-08002B2CF9AE}" pid="4" name="LastSaved">
    <vt:filetime>2023-01-25T00:00:00Z</vt:filetime>
  </property>
  <property fmtid="{D5CDD505-2E9C-101B-9397-08002B2CF9AE}" pid="5" name="Producer">
    <vt:lpwstr>Acrobat Distiller 11.0 (Windows)</vt:lpwstr>
  </property>
</Properties>
</file>